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viria_F\Desktop\"/>
    </mc:Choice>
  </mc:AlternateContent>
  <bookViews>
    <workbookView xWindow="480" yWindow="396" windowWidth="8940" windowHeight="4248"/>
  </bookViews>
  <sheets>
    <sheet name="Deckblatt " sheetId="1" r:id="rId1"/>
    <sheet name="AfA" sheetId="2" r:id="rId2"/>
    <sheet name="FK" sheetId="3" r:id="rId3"/>
    <sheet name="EK" sheetId="5" r:id="rId4"/>
    <sheet name="Instandhaltung Gebäude" sheetId="8" r:id="rId5"/>
    <sheet name="Instandhaltung sonst. AG" sheetId="9" r:id="rId6"/>
    <sheet name="Miete, Pacht" sheetId="7" r:id="rId7"/>
  </sheets>
  <definedNames>
    <definedName name="_xlnm.Print_Area" localSheetId="0">'Deckblatt '!$A$1:$E$53</definedName>
    <definedName name="Instandhaltung">'Instandhaltung Gebäude'!$E$6:$E$8</definedName>
  </definedNames>
  <calcPr calcId="162913"/>
</workbook>
</file>

<file path=xl/calcChain.xml><?xml version="1.0" encoding="utf-8"?>
<calcChain xmlns="http://schemas.openxmlformats.org/spreadsheetml/2006/main">
  <c r="G22" i="9" l="1"/>
  <c r="E39" i="1" s="1"/>
  <c r="E40" i="1"/>
  <c r="D25" i="8" l="1"/>
  <c r="G25" i="8" s="1"/>
  <c r="G39" i="8" s="1"/>
  <c r="L11" i="3" l="1"/>
  <c r="G33" i="2"/>
  <c r="H33" i="2"/>
  <c r="H34" i="2" s="1"/>
  <c r="G11" i="2"/>
  <c r="H11" i="2" s="1"/>
  <c r="J11" i="2" s="1"/>
  <c r="J25" i="2" s="1"/>
  <c r="N11" i="2"/>
  <c r="G12" i="2"/>
  <c r="N12" i="2"/>
  <c r="G13" i="2"/>
  <c r="N13" i="2" s="1"/>
  <c r="G14" i="2"/>
  <c r="N14" i="2" s="1"/>
  <c r="G15" i="2"/>
  <c r="N15" i="2" s="1"/>
  <c r="G16" i="2"/>
  <c r="K16" i="2" s="1"/>
  <c r="N16" i="2"/>
  <c r="G17" i="2"/>
  <c r="N17" i="2" s="1"/>
  <c r="G18" i="2"/>
  <c r="N18" i="2"/>
  <c r="G19" i="2"/>
  <c r="N19" i="2" s="1"/>
  <c r="G20" i="2"/>
  <c r="N20" i="2"/>
  <c r="G21" i="2"/>
  <c r="N21" i="2" s="1"/>
  <c r="G22" i="2"/>
  <c r="N22" i="2" s="1"/>
  <c r="I25" i="2"/>
  <c r="F25" i="2"/>
  <c r="E25" i="2"/>
  <c r="K20" i="2"/>
  <c r="H12" i="2"/>
  <c r="J12" i="2" s="1"/>
  <c r="K12" i="2"/>
  <c r="H15" i="2"/>
  <c r="J15" i="2" s="1"/>
  <c r="H16" i="2"/>
  <c r="J16" i="2" s="1"/>
  <c r="H17" i="2"/>
  <c r="J17" i="2" s="1"/>
  <c r="H21" i="2"/>
  <c r="J21" i="2" s="1"/>
  <c r="D41" i="1"/>
  <c r="E20" i="1"/>
  <c r="D20" i="1"/>
  <c r="L12" i="3"/>
  <c r="L13" i="3"/>
  <c r="L14" i="3"/>
  <c r="L15" i="3"/>
  <c r="L16" i="3"/>
  <c r="L17" i="3"/>
  <c r="L18" i="3"/>
  <c r="L19" i="3"/>
  <c r="L20" i="3"/>
  <c r="L21" i="3"/>
  <c r="M22" i="3"/>
  <c r="M23" i="3" s="1"/>
  <c r="G42" i="8"/>
  <c r="E38" i="1" s="1"/>
  <c r="K22" i="3"/>
  <c r="K23" i="3" s="1"/>
  <c r="H22" i="3"/>
  <c r="H23" i="3" s="1"/>
  <c r="C25" i="8"/>
  <c r="D26" i="8"/>
  <c r="G26" i="8" s="1"/>
  <c r="D27" i="8"/>
  <c r="G27" i="8" s="1"/>
  <c r="D28" i="8"/>
  <c r="G28" i="8" s="1"/>
  <c r="D29" i="8"/>
  <c r="G29" i="8" s="1"/>
  <c r="D30" i="8"/>
  <c r="G30" i="8" s="1"/>
  <c r="D31" i="8"/>
  <c r="G31" i="8" s="1"/>
  <c r="D32" i="8"/>
  <c r="G32" i="8" s="1"/>
  <c r="D33" i="8"/>
  <c r="G33" i="8" s="1"/>
  <c r="D34" i="8"/>
  <c r="G34" i="8" s="1"/>
  <c r="D35" i="8"/>
  <c r="G35" i="8" s="1"/>
  <c r="D36" i="8"/>
  <c r="G36" i="8" s="1"/>
  <c r="D37" i="8"/>
  <c r="G37" i="8" s="1"/>
  <c r="D38" i="8"/>
  <c r="G38" i="8" s="1"/>
  <c r="B38" i="8"/>
  <c r="C37" i="8"/>
  <c r="C36" i="8"/>
  <c r="C35" i="8"/>
  <c r="C34" i="8"/>
  <c r="C33" i="8"/>
  <c r="C32" i="8"/>
  <c r="C31" i="8"/>
  <c r="C30" i="8"/>
  <c r="C29" i="8"/>
  <c r="C28" i="8"/>
  <c r="C27" i="8"/>
  <c r="C26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I34" i="2"/>
  <c r="H20" i="2"/>
  <c r="J20" i="2" s="1"/>
  <c r="L20" i="2" s="1"/>
  <c r="O20" i="2" s="1"/>
  <c r="K18" i="2"/>
  <c r="H18" i="2"/>
  <c r="J18" i="2" s="1"/>
  <c r="L18" i="2" s="1"/>
  <c r="D28" i="1" l="1"/>
  <c r="L16" i="2"/>
  <c r="H22" i="2"/>
  <c r="J22" i="2" s="1"/>
  <c r="L22" i="2" s="1"/>
  <c r="J34" i="2"/>
  <c r="D27" i="1"/>
  <c r="K14" i="2"/>
  <c r="N25" i="2"/>
  <c r="K11" i="2"/>
  <c r="L11" i="2" s="1"/>
  <c r="O11" i="2" s="1"/>
  <c r="O25" i="2" s="1"/>
  <c r="H14" i="2"/>
  <c r="J14" i="2" s="1"/>
  <c r="L14" i="2" s="1"/>
  <c r="O14" i="2" s="1"/>
  <c r="K22" i="2"/>
  <c r="L22" i="3"/>
  <c r="L23" i="3" s="1"/>
  <c r="L24" i="3" s="1"/>
  <c r="L26" i="3" s="1"/>
  <c r="L12" i="2"/>
  <c r="O12" i="2" s="1"/>
  <c r="K13" i="2"/>
  <c r="K19" i="2"/>
  <c r="O34" i="2"/>
  <c r="H24" i="3"/>
  <c r="H26" i="3" s="1"/>
  <c r="K24" i="3"/>
  <c r="K26" i="3" s="1"/>
  <c r="M24" i="3"/>
  <c r="M26" i="3" s="1"/>
  <c r="M37" i="3" s="1"/>
  <c r="F16" i="5" s="1"/>
  <c r="K17" i="2"/>
  <c r="L17" i="2" s="1"/>
  <c r="O17" i="2" s="1"/>
  <c r="K15" i="2"/>
  <c r="L15" i="2" s="1"/>
  <c r="O15" i="2" s="1"/>
  <c r="H13" i="2"/>
  <c r="J13" i="2" s="1"/>
  <c r="L13" i="2" s="1"/>
  <c r="O13" i="2" s="1"/>
  <c r="K34" i="2"/>
  <c r="L34" i="2"/>
  <c r="K21" i="2"/>
  <c r="L21" i="2" s="1"/>
  <c r="O21" i="2" s="1"/>
  <c r="O22" i="2"/>
  <c r="O18" i="2"/>
  <c r="O16" i="2"/>
  <c r="N34" i="2"/>
  <c r="N36" i="2" s="1"/>
  <c r="E35" i="1" s="1"/>
  <c r="E41" i="1" s="1"/>
  <c r="D26" i="1"/>
  <c r="H19" i="2"/>
  <c r="J19" i="2" s="1"/>
  <c r="G25" i="2"/>
  <c r="H25" i="2" s="1"/>
  <c r="D39" i="8"/>
  <c r="L25" i="2" l="1"/>
  <c r="L19" i="2"/>
  <c r="O19" i="2" s="1"/>
  <c r="O36" i="2"/>
  <c r="F12" i="5" s="1"/>
  <c r="F20" i="5"/>
  <c r="F23" i="5" s="1"/>
  <c r="E37" i="1" s="1"/>
  <c r="E26" i="1"/>
  <c r="E28" i="1"/>
  <c r="E27" i="1"/>
  <c r="L37" i="3"/>
  <c r="E36" i="1" s="1"/>
  <c r="K25" i="2"/>
</calcChain>
</file>

<file path=xl/comments1.xml><?xml version="1.0" encoding="utf-8"?>
<comments xmlns="http://schemas.openxmlformats.org/spreadsheetml/2006/main">
  <authors>
    <author>Voit, Klaus</author>
  </authors>
  <commentList>
    <comment ref="M10" authorId="0" shapeId="0">
      <text>
        <r>
          <rPr>
            <b/>
            <sz val="10"/>
            <color indexed="81"/>
            <rFont val="Tahoma"/>
            <family val="2"/>
          </rPr>
          <t>Voit, Klaus:</t>
        </r>
        <r>
          <rPr>
            <sz val="10"/>
            <color indexed="81"/>
            <rFont val="Tahoma"/>
            <family val="2"/>
          </rPr>
          <t xml:space="preserve">
Neu-Investitionen ab 01.01.2009: 2,5 % AfA</t>
        </r>
      </text>
    </comment>
  </commentList>
</comments>
</file>

<file path=xl/comments2.xml><?xml version="1.0" encoding="utf-8"?>
<comments xmlns="http://schemas.openxmlformats.org/spreadsheetml/2006/main">
  <authors>
    <author>Slawik, Matthias (Reg UFr)</author>
  </authors>
  <commentList>
    <comment ref="E42" authorId="0" shapeId="0">
      <text>
        <r>
          <rPr>
            <sz val="9"/>
            <color indexed="81"/>
            <rFont val="Tahoma"/>
            <family val="2"/>
          </rPr>
          <t>Bitte wählen Sie:
0,25% f. d. 1.-3. Jahr,
0,50% f. d. 4. u. 5. Jahr oder 1,00% f. Bestands-einrichtungen, die nicht unter Buchstabe a fallen.</t>
        </r>
      </text>
    </comment>
  </commentList>
</comments>
</file>

<file path=xl/sharedStrings.xml><?xml version="1.0" encoding="utf-8"?>
<sst xmlns="http://schemas.openxmlformats.org/spreadsheetml/2006/main" count="250" uniqueCount="149">
  <si>
    <t>Träger.................................................</t>
  </si>
  <si>
    <t>Telefon, Telefax....................................</t>
  </si>
  <si>
    <t>Einrichtung..........................................</t>
  </si>
  <si>
    <t>Regierungsbezirk.................................</t>
  </si>
  <si>
    <t>Ansprechpartner..................................</t>
  </si>
  <si>
    <t>Anzahl der Pflegeplätze........................</t>
  </si>
  <si>
    <t>Anzahl der übrigen Plätze.....................</t>
  </si>
  <si>
    <t>Anzahl aller Plätze...............................</t>
  </si>
  <si>
    <t>Abschnitt 1  Abschreibungen................</t>
  </si>
  <si>
    <t>Abschnitt 2  Fremdkapitalzinsen...........</t>
  </si>
  <si>
    <t>Abschnitt 3  Eigenkapitalzinsen............</t>
  </si>
  <si>
    <t>-</t>
  </si>
  <si>
    <t>Jahr</t>
  </si>
  <si>
    <t>Förderung</t>
  </si>
  <si>
    <t>Eigenanteil</t>
  </si>
  <si>
    <t>in %</t>
  </si>
  <si>
    <t>kosten</t>
  </si>
  <si>
    <t>davon</t>
  </si>
  <si>
    <t>Eigen-</t>
  </si>
  <si>
    <t>anteil</t>
  </si>
  <si>
    <t>RBW</t>
  </si>
  <si>
    <t>Anschaff.-</t>
  </si>
  <si>
    <t>AfA-</t>
  </si>
  <si>
    <t>Satz</t>
  </si>
  <si>
    <t>AfA</t>
  </si>
  <si>
    <t>lt. Bilanz</t>
  </si>
  <si>
    <t>AnDat</t>
  </si>
  <si>
    <t>Bezeichnung des</t>
  </si>
  <si>
    <t>Gebäudes</t>
  </si>
  <si>
    <t xml:space="preserve"> Summen</t>
  </si>
  <si>
    <t>2. AfA für sonstige Anlagegüter:</t>
  </si>
  <si>
    <t xml:space="preserve"> sonstige Anlagegüter</t>
  </si>
  <si>
    <t>Nutzungs-</t>
  </si>
  <si>
    <t>dauer</t>
  </si>
  <si>
    <t>in Jahren</t>
  </si>
  <si>
    <t>Darlehensgebers</t>
  </si>
  <si>
    <t>Darlehensnummer</t>
  </si>
  <si>
    <t>Laufzeit</t>
  </si>
  <si>
    <t>Nennbetrag</t>
  </si>
  <si>
    <t>Zinssatz</t>
  </si>
  <si>
    <t>nom.</t>
  </si>
  <si>
    <t>Zinsbetrag</t>
  </si>
  <si>
    <t>Restwert</t>
  </si>
  <si>
    <t>2. Darlehen für sonstige Anlagegüter:</t>
  </si>
  <si>
    <t>1. Darlehen für Gebäude:</t>
  </si>
  <si>
    <t>nichtgeförderter Anteil (Eigenanteil) des Restbuchwerts des</t>
  </si>
  <si>
    <t>betriebsnotwendigen Anlagevermögens gemäß Abschnitt 1</t>
  </si>
  <si>
    <t>abzüglich Restwert des Fremdkapitals für das betriebsnotwendige</t>
  </si>
  <si>
    <t>ergibt Eigenkapital-Anteil des betriebsnotwendigen Anlage-</t>
  </si>
  <si>
    <t>vermögens:</t>
  </si>
  <si>
    <t>Verzinsung des Eigenkapitals mit einem Zinsatz von</t>
  </si>
  <si>
    <t>Herstell-/</t>
  </si>
  <si>
    <t>Preisindex</t>
  </si>
  <si>
    <t>Anschaffungs-</t>
  </si>
  <si>
    <t>jahr</t>
  </si>
  <si>
    <t>angepasste</t>
  </si>
  <si>
    <t>jährliche Instandsetzungspauschale in Höhe von</t>
  </si>
  <si>
    <t>der angepassten Anschaffungskosten</t>
  </si>
  <si>
    <t xml:space="preserve"> </t>
  </si>
  <si>
    <t>Laufzeit-</t>
  </si>
  <si>
    <t>Beginn</t>
  </si>
  <si>
    <t>Lauf-</t>
  </si>
  <si>
    <t>IST</t>
  </si>
  <si>
    <t xml:space="preserve">  </t>
  </si>
  <si>
    <t>sonstige Anlagegüter</t>
  </si>
  <si>
    <t xml:space="preserve"> laut EDV-Auflistung</t>
  </si>
  <si>
    <t>AK/HK</t>
  </si>
  <si>
    <t>sonst. Anlagegüter lt. Anlagenspiegel</t>
  </si>
  <si>
    <t>EA</t>
  </si>
  <si>
    <t xml:space="preserve">zeit in </t>
  </si>
  <si>
    <t>Jahren</t>
  </si>
  <si>
    <t>Verw.k.</t>
  </si>
  <si>
    <t>satz</t>
  </si>
  <si>
    <t>+ Verw.k.</t>
  </si>
  <si>
    <t>Kürzung wie Abschnitt 1</t>
  </si>
  <si>
    <t>Summen</t>
  </si>
  <si>
    <t>Darleh.</t>
  </si>
  <si>
    <t>gekürzte AfA + RBW gem. Eigenanteil</t>
  </si>
  <si>
    <t>Zwischensumme 1</t>
  </si>
  <si>
    <t>Zwischensumme 2</t>
  </si>
  <si>
    <t>abzüglich erhaltene Zins- / Aufwendungszuschüsse</t>
  </si>
  <si>
    <t>Ort, Datum</t>
  </si>
  <si>
    <t xml:space="preserve">                                                              Unterschrift</t>
  </si>
  <si>
    <t>Betrag gesondert berechenbarer Investitionsaufwendungen je Platz und Tag in Euro:</t>
  </si>
  <si>
    <t>Ergebnisse der Einzelberechnungen für das Antragsjahr in Euro:</t>
  </si>
  <si>
    <t>in €</t>
  </si>
  <si>
    <t>€</t>
  </si>
  <si>
    <t xml:space="preserve">Fon: </t>
  </si>
  <si>
    <t xml:space="preserve">Fax: </t>
  </si>
  <si>
    <t>Nr. 5.</t>
  </si>
  <si>
    <t>Zinsen für mit eigenem Kapital des Einrichtungsträgers finanzierte Aufwendungen nach Nr. 1</t>
  </si>
  <si>
    <t>Abschnitt 4  Instandhaltung Gebäude</t>
  </si>
  <si>
    <t>Abschnitt 5: Instandhaltung sonst. AG</t>
  </si>
  <si>
    <t>Abschnitt 6  Miete, Pacht</t>
  </si>
  <si>
    <t>Die Einzelberechnungen zu Abschnitt 1 bis 6 sind nachfolgend ausführlich dargestellt.</t>
  </si>
  <si>
    <t>Die Daten sind aus der Buchhaltung der Einrichtung entnommen bzw. nachvollziehbar geschätzt.</t>
  </si>
  <si>
    <t xml:space="preserve">Die Berechnung erfolgte entsprechend der Verordnung zur Ausführung der Sozialgesetze (AVSG). </t>
  </si>
  <si>
    <t>1. AfA für Gebäude:</t>
  </si>
  <si>
    <t xml:space="preserve">Abschnitt 1:  </t>
  </si>
  <si>
    <t>Abschreibungen für Gebäude und sonstige Anlagegüter (§ 75 Abs. 1 Nr. 1 AVSG)</t>
  </si>
  <si>
    <t>3. Gesamtsumme der jährlichen AfA bzw. der Restbuchwerte:</t>
  </si>
  <si>
    <t>3. Gesamtsumme der jährlichen Zinsaufwendungen bzw. der Restwerte:</t>
  </si>
  <si>
    <t>Fremdkapitalzinsen (§ 75 Abs. 1 Nr. 2 AVSG)</t>
  </si>
  <si>
    <t xml:space="preserve">Abschnitt 2: </t>
  </si>
  <si>
    <t>Eigenkapitalverzinsung (§ 75 Abs. 1 Nr. 3 AVSG)</t>
  </si>
  <si>
    <t xml:space="preserve">Abschnitt 3: </t>
  </si>
  <si>
    <t>Summe Investitionsaufwendungen</t>
  </si>
  <si>
    <t xml:space="preserve">Abschnitt 4: </t>
  </si>
  <si>
    <t>Aufwendungen für Instandhaltung und Instandsetzung der Gebäude</t>
  </si>
  <si>
    <t>nach Nr. 1 (§ 75 Abs. 1 Nr. 4 AVSG)</t>
  </si>
  <si>
    <t>Abschnitt 5:</t>
  </si>
  <si>
    <t xml:space="preserve">Aufwendungen für Instandhaltung und Instandsetzung der sonstigen </t>
  </si>
  <si>
    <t>Anlagegüter nach Nr. 1 (§ 75 Abs. 1 Nr. 5 AVSG)</t>
  </si>
  <si>
    <t>Aufwendungen für Miete, Pacht, Erbbauzins, Nutzung oder Mitbenutzung von</t>
  </si>
  <si>
    <t>Abschnitt 6:</t>
  </si>
  <si>
    <t>des Einrichtungsträgers stehen (§ 75 Abs. 1 Nr. 6 AVSG)</t>
  </si>
  <si>
    <t xml:space="preserve">Gebäuden und sonstigen Anlagegütern im Sinn der Nr. 1, die nicht im Eigentum </t>
  </si>
  <si>
    <t xml:space="preserve">in Höhe von 3 Prozentpunkten über dem Durchschnittswert des Basiszinssatzes i. S. von § 247 </t>
  </si>
  <si>
    <t>des Bürgerlichen Gesetzbuches der letzten fünf Jahre vor Antragstellung.</t>
  </si>
  <si>
    <t>Nr. 4. a)</t>
  </si>
  <si>
    <t>b)</t>
  </si>
  <si>
    <t>kosten jährlich an die prozentuale Veränderung des jeweiligen Preisindexes des Landesamts für</t>
  </si>
  <si>
    <t>Statistik anzupassen, soweit für den jeweiligen Anlagevermögensgegenstand ein entsprechender</t>
  </si>
  <si>
    <t>maßgeblich.</t>
  </si>
  <si>
    <r>
      <t xml:space="preserve">Preisindex existiert, andernfalls ist jeweils der Preisindex für </t>
    </r>
    <r>
      <rPr>
        <b/>
        <sz val="10"/>
        <rFont val="Arial"/>
        <family val="2"/>
      </rPr>
      <t>gewerbliche Betriebsgebäude</t>
    </r>
    <r>
      <rPr>
        <sz val="10"/>
        <rFont val="Arial"/>
        <family val="2"/>
      </rPr>
      <t xml:space="preserve"> in Bayern</t>
    </r>
  </si>
  <si>
    <t>Antragsjahr</t>
  </si>
  <si>
    <t>A N T R A G</t>
  </si>
  <si>
    <t xml:space="preserve">     auf Zustimmung zu den gesondert berechenbaren Investitionsaufwendungen</t>
  </si>
  <si>
    <t>letzte Prüfung ()</t>
  </si>
  <si>
    <t>nach § 82 Abs. 3 SGB XI, §§ 74 ff AVSG i. d. Fassung v. 14.12.2021</t>
  </si>
  <si>
    <t>zum Stichtag 31.12.2021:</t>
  </si>
  <si>
    <t>Anlagevermögen gemäß Abschnitt 2 zum 31.12.2021:</t>
  </si>
  <si>
    <t>gemessen wird die Preisentwicklung anhand der jahresdurchschnittlichen prozentualen</t>
  </si>
  <si>
    <t>Veränderung des Preisindexes für Wohngebäude (Bauleistungen am Bauwerk) in Bayern</t>
  </si>
  <si>
    <t>für das abgelaufene Kalenderjahr.</t>
  </si>
  <si>
    <t xml:space="preserve">der Anschaffungs- und Herstellungskosten, die jährlich an die Preisentwicklung für </t>
  </si>
  <si>
    <r>
      <rPr>
        <b/>
        <sz val="10"/>
        <rFont val="Arial"/>
        <family val="2"/>
      </rPr>
      <t>Wohngebäude</t>
    </r>
    <r>
      <rPr>
        <sz val="10"/>
        <rFont val="Arial"/>
        <family val="2"/>
      </rPr>
      <t xml:space="preserve"> in Bayern anzupassen und fortzuschreiben sind;</t>
    </r>
  </si>
  <si>
    <t xml:space="preserve">im ersten bis dritten Jahr nach Inbetriebnahme einer Pflegeeinrichtung (Neubau) oder </t>
  </si>
  <si>
    <t xml:space="preserve">eines Ersatzbaus bis zur Höhe von 0,25 v. H. der Anschaffungs- und Herstellungskosten, </t>
  </si>
  <si>
    <t>im vierten und fünften Jahr bis zur Höhe von 0,5 v. H. der Anschaffungs- und Herstellungs-</t>
  </si>
  <si>
    <r>
      <t xml:space="preserve">für </t>
    </r>
    <r>
      <rPr>
        <b/>
        <sz val="10"/>
        <rFont val="Arial"/>
        <family val="2"/>
      </rPr>
      <t>Wohngebäude</t>
    </r>
    <r>
      <rPr>
        <sz val="10"/>
        <rFont val="Arial"/>
        <family val="2"/>
      </rPr>
      <t xml:space="preserve"> in Bayern anzupassen und fortzuschreiben sind.</t>
    </r>
  </si>
  <si>
    <t xml:space="preserve">kosten, wobei die Anschaffungs- und Herstellungskosten  jährlich an die Preisentwicklung </t>
  </si>
  <si>
    <t>bei Bestandseinrichtungen, die nicht unter Buchstabe a fallen, bis zur Höhe von 1 v. H.</t>
  </si>
  <si>
    <t>bis zu 1 v. H.  der Anschaffungs- und Herstellungskosten, dabei sind die Anschaffungs- und Herstellungs-</t>
  </si>
  <si>
    <t>*) abhängig von der durchnittlichen Belegung in den letzten 3 Jahren</t>
  </si>
  <si>
    <r>
      <t>Langzeitpflege (geteilt durch 347*</t>
    </r>
    <r>
      <rPr>
        <b/>
        <sz val="10"/>
        <rFont val="Arial"/>
        <family val="2"/>
      </rPr>
      <t xml:space="preserve">) </t>
    </r>
    <r>
      <rPr>
        <sz val="10"/>
        <rFont val="Arial"/>
        <family val="2"/>
      </rPr>
      <t>Tage)</t>
    </r>
  </si>
  <si>
    <r>
      <t>Kurzzeitpflege (geteilt durch 274*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Tage)</t>
    </r>
  </si>
  <si>
    <r>
      <t>Teilstat.Pflege (geteilt durch 219*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Tage)</t>
    </r>
  </si>
  <si>
    <t xml:space="preserve">Geschäftszeichen: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</si>
</sst>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#,##0.0"/>
    <numFmt numFmtId="167" formatCode="0.0"/>
    <numFmt numFmtId="168" formatCode="0.0%"/>
    <numFmt numFmtId="169" formatCode="#,##0\ &quot;€&quot;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0" xfId="0" applyFont="1"/>
    <xf numFmtId="0" fontId="0" fillId="0" borderId="17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Border="1"/>
    <xf numFmtId="3" fontId="0" fillId="0" borderId="7" xfId="0" applyNumberFormat="1" applyBorder="1"/>
    <xf numFmtId="3" fontId="0" fillId="0" borderId="0" xfId="0" applyNumberFormat="1"/>
    <xf numFmtId="3" fontId="0" fillId="0" borderId="5" xfId="0" applyNumberFormat="1" applyBorder="1"/>
    <xf numFmtId="0" fontId="0" fillId="0" borderId="18" xfId="0" applyBorder="1"/>
    <xf numFmtId="2" fontId="0" fillId="0" borderId="4" xfId="0" applyNumberFormat="1" applyBorder="1"/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" xfId="0" applyFont="1" applyBorder="1"/>
    <xf numFmtId="3" fontId="8" fillId="0" borderId="4" xfId="0" applyNumberFormat="1" applyFont="1" applyBorder="1"/>
    <xf numFmtId="3" fontId="8" fillId="0" borderId="7" xfId="0" applyNumberFormat="1" applyFont="1" applyBorder="1"/>
    <xf numFmtId="3" fontId="8" fillId="0" borderId="5" xfId="0" applyNumberFormat="1" applyFont="1" applyBorder="1"/>
    <xf numFmtId="167" fontId="8" fillId="0" borderId="4" xfId="0" applyNumberFormat="1" applyFont="1" applyBorder="1"/>
    <xf numFmtId="167" fontId="8" fillId="0" borderId="7" xfId="0" applyNumberFormat="1" applyFont="1" applyBorder="1"/>
    <xf numFmtId="167" fontId="8" fillId="0" borderId="19" xfId="0" applyNumberFormat="1" applyFont="1" applyBorder="1"/>
    <xf numFmtId="3" fontId="8" fillId="0" borderId="10" xfId="0" applyNumberFormat="1" applyFont="1" applyBorder="1"/>
    <xf numFmtId="167" fontId="8" fillId="0" borderId="9" xfId="0" applyNumberFormat="1" applyFont="1" applyBorder="1"/>
    <xf numFmtId="3" fontId="8" fillId="0" borderId="4" xfId="0" applyNumberFormat="1" applyFont="1" applyBorder="1" applyAlignment="1">
      <alignment horizontal="center"/>
    </xf>
    <xf numFmtId="3" fontId="8" fillId="0" borderId="0" xfId="0" applyNumberFormat="1" applyFont="1"/>
    <xf numFmtId="0" fontId="0" fillId="0" borderId="8" xfId="0" quotePrefix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0" xfId="0" applyBorder="1"/>
    <xf numFmtId="3" fontId="8" fillId="0" borderId="0" xfId="0" applyNumberFormat="1" applyFont="1" applyBorder="1"/>
    <xf numFmtId="0" fontId="7" fillId="0" borderId="4" xfId="0" applyFont="1" applyBorder="1"/>
    <xf numFmtId="3" fontId="7" fillId="0" borderId="4" xfId="0" applyNumberFormat="1" applyFont="1" applyBorder="1"/>
    <xf numFmtId="0" fontId="7" fillId="0" borderId="4" xfId="0" quotePrefix="1" applyFont="1" applyBorder="1" applyAlignment="1">
      <alignment horizontal="center"/>
    </xf>
    <xf numFmtId="167" fontId="7" fillId="0" borderId="4" xfId="0" quotePrefix="1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3" fontId="0" fillId="0" borderId="4" xfId="1" applyNumberFormat="1" applyFont="1" applyBorder="1"/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7" xfId="0" applyNumberFormat="1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2" fontId="0" fillId="0" borderId="21" xfId="0" applyNumberFormat="1" applyBorder="1"/>
    <xf numFmtId="3" fontId="8" fillId="0" borderId="21" xfId="0" applyNumberFormat="1" applyFont="1" applyBorder="1"/>
    <xf numFmtId="3" fontId="0" fillId="0" borderId="3" xfId="0" applyNumberFormat="1" applyBorder="1"/>
    <xf numFmtId="3" fontId="0" fillId="0" borderId="12" xfId="0" applyNumberFormat="1" applyBorder="1"/>
    <xf numFmtId="3" fontId="8" fillId="0" borderId="2" xfId="0" applyNumberFormat="1" applyFont="1" applyBorder="1"/>
    <xf numFmtId="0" fontId="9" fillId="0" borderId="0" xfId="0" applyFont="1"/>
    <xf numFmtId="3" fontId="9" fillId="0" borderId="0" xfId="0" applyNumberFormat="1" applyFont="1"/>
    <xf numFmtId="3" fontId="0" fillId="0" borderId="2" xfId="0" quotePrefix="1" applyNumberFormat="1" applyBorder="1" applyAlignment="1">
      <alignment horizontal="right"/>
    </xf>
    <xf numFmtId="3" fontId="0" fillId="0" borderId="22" xfId="0" quotePrefix="1" applyNumberFormat="1" applyBorder="1" applyAlignment="1">
      <alignment horizontal="right"/>
    </xf>
    <xf numFmtId="0" fontId="0" fillId="0" borderId="23" xfId="0" quotePrefix="1" applyBorder="1" applyAlignment="1">
      <alignment horizontal="right"/>
    </xf>
    <xf numFmtId="0" fontId="0" fillId="0" borderId="24" xfId="0" quotePrefix="1" applyBorder="1" applyAlignment="1">
      <alignment horizontal="right"/>
    </xf>
    <xf numFmtId="0" fontId="8" fillId="0" borderId="23" xfId="0" quotePrefix="1" applyFont="1" applyBorder="1" applyAlignment="1">
      <alignment horizontal="right"/>
    </xf>
    <xf numFmtId="3" fontId="8" fillId="0" borderId="5" xfId="0" quotePrefix="1" applyNumberFormat="1" applyFont="1" applyBorder="1" applyAlignment="1">
      <alignment horizontal="right"/>
    </xf>
    <xf numFmtId="4" fontId="8" fillId="0" borderId="23" xfId="0" quotePrefix="1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3" fontId="8" fillId="0" borderId="18" xfId="0" applyNumberFormat="1" applyFont="1" applyBorder="1"/>
    <xf numFmtId="0" fontId="0" fillId="0" borderId="25" xfId="0" applyBorder="1"/>
    <xf numFmtId="3" fontId="8" fillId="0" borderId="25" xfId="0" applyNumberFormat="1" applyFont="1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3" fontId="8" fillId="0" borderId="26" xfId="0" applyNumberFormat="1" applyFont="1" applyBorder="1"/>
    <xf numFmtId="3" fontId="0" fillId="0" borderId="21" xfId="0" applyNumberForma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1" xfId="0" applyNumberFormat="1" applyBorder="1"/>
    <xf numFmtId="2" fontId="8" fillId="0" borderId="0" xfId="0" applyNumberFormat="1" applyFont="1"/>
    <xf numFmtId="10" fontId="8" fillId="0" borderId="21" xfId="0" applyNumberFormat="1" applyFont="1" applyBorder="1" applyAlignment="1">
      <alignment horizontal="center"/>
    </xf>
    <xf numFmtId="3" fontId="8" fillId="0" borderId="16" xfId="0" applyNumberFormat="1" applyFont="1" applyBorder="1"/>
    <xf numFmtId="0" fontId="7" fillId="0" borderId="2" xfId="0" quotePrefix="1" applyFont="1" applyBorder="1" applyAlignment="1">
      <alignment horizontal="center"/>
    </xf>
    <xf numFmtId="3" fontId="7" fillId="0" borderId="5" xfId="0" applyNumberFormat="1" applyFont="1" applyBorder="1"/>
    <xf numFmtId="0" fontId="10" fillId="0" borderId="4" xfId="0" applyFont="1" applyBorder="1"/>
    <xf numFmtId="0" fontId="4" fillId="0" borderId="0" xfId="0" quotePrefix="1" applyFont="1"/>
    <xf numFmtId="0" fontId="11" fillId="0" borderId="0" xfId="0" applyFont="1"/>
    <xf numFmtId="1" fontId="0" fillId="0" borderId="8" xfId="0" quotePrefix="1" applyNumberFormat="1" applyBorder="1" applyAlignment="1">
      <alignment horizontal="center"/>
    </xf>
    <xf numFmtId="10" fontId="0" fillId="0" borderId="0" xfId="0" applyNumberFormat="1" applyAlignment="1">
      <alignment horizontal="left"/>
    </xf>
    <xf numFmtId="166" fontId="8" fillId="0" borderId="4" xfId="0" applyNumberFormat="1" applyFont="1" applyBorder="1" applyAlignment="1">
      <alignment horizontal="center"/>
    </xf>
    <xf numFmtId="2" fontId="0" fillId="0" borderId="0" xfId="2" applyNumberFormat="1" applyFont="1"/>
    <xf numFmtId="168" fontId="2" fillId="0" borderId="9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3" fontId="8" fillId="0" borderId="4" xfId="0" applyNumberFormat="1" applyFont="1" applyBorder="1"/>
    <xf numFmtId="167" fontId="8" fillId="0" borderId="4" xfId="0" applyNumberFormat="1" applyFont="1" applyBorder="1" applyAlignment="1">
      <alignment horizontal="center"/>
    </xf>
    <xf numFmtId="0" fontId="0" fillId="0" borderId="0" xfId="0"/>
    <xf numFmtId="0" fontId="7" fillId="0" borderId="0" xfId="0" applyFont="1"/>
    <xf numFmtId="10" fontId="16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right"/>
    </xf>
    <xf numFmtId="10" fontId="0" fillId="0" borderId="0" xfId="0" applyNumberFormat="1"/>
    <xf numFmtId="10" fontId="2" fillId="0" borderId="0" xfId="0" applyNumberFormat="1" applyFont="1" applyFill="1"/>
    <xf numFmtId="10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3" fontId="0" fillId="0" borderId="12" xfId="0" quotePrefix="1" applyNumberFormat="1" applyBorder="1" applyAlignment="1">
      <alignment horizontal="right"/>
    </xf>
    <xf numFmtId="0" fontId="1" fillId="0" borderId="0" xfId="0" applyFont="1"/>
    <xf numFmtId="3" fontId="17" fillId="0" borderId="7" xfId="0" applyNumberFormat="1" applyFont="1" applyBorder="1"/>
    <xf numFmtId="0" fontId="1" fillId="0" borderId="9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quotePrefix="1" applyFont="1" applyBorder="1" applyAlignment="1">
      <alignment horizontal="center"/>
    </xf>
    <xf numFmtId="3" fontId="7" fillId="0" borderId="0" xfId="0" applyNumberFormat="1" applyFont="1" applyBorder="1"/>
    <xf numFmtId="167" fontId="7" fillId="0" borderId="0" xfId="0" quotePrefix="1" applyNumberFormat="1" applyFont="1" applyBorder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0" fontId="2" fillId="0" borderId="0" xfId="0" applyNumberFormat="1" applyFont="1"/>
    <xf numFmtId="169" fontId="8" fillId="0" borderId="0" xfId="0" applyNumberFormat="1" applyFont="1"/>
    <xf numFmtId="169" fontId="0" fillId="0" borderId="0" xfId="0" applyNumberFormat="1"/>
    <xf numFmtId="0" fontId="1" fillId="0" borderId="8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0" borderId="0" xfId="0" applyNumberFormat="1" applyFont="1" applyAlignment="1">
      <alignment horizontal="left"/>
    </xf>
    <xf numFmtId="10" fontId="0" fillId="0" borderId="0" xfId="0" applyNumberFormat="1" applyFill="1" applyAlignment="1">
      <alignment horizontal="left"/>
    </xf>
  </cellXfs>
  <cellStyles count="6">
    <cellStyle name="Komma" xfId="1" builtinId="3"/>
    <cellStyle name="Komma 2" xfId="4"/>
    <cellStyle name="Standard" xfId="0" builtinId="0"/>
    <cellStyle name="Standard 2" xfId="3"/>
    <cellStyle name="Währung" xfId="2" builtinId="4"/>
    <cellStyle name="Währung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9"/>
  <sheetViews>
    <sheetView tabSelected="1" zoomScale="99" workbookViewId="0">
      <selection activeCell="D50" sqref="D50"/>
    </sheetView>
  </sheetViews>
  <sheetFormatPr baseColWidth="10" defaultRowHeight="13.2" x14ac:dyDescent="0.25"/>
  <cols>
    <col min="4" max="5" width="25.6640625" customWidth="1"/>
  </cols>
  <sheetData>
    <row r="1" spans="1:5" s="115" customFormat="1" ht="13.8" x14ac:dyDescent="0.25">
      <c r="A1" s="7"/>
      <c r="B1" s="7"/>
      <c r="C1" s="6"/>
      <c r="E1" s="7"/>
    </row>
    <row r="2" spans="1:5" s="115" customFormat="1" ht="13.8" x14ac:dyDescent="0.25">
      <c r="A2" s="7" t="s">
        <v>148</v>
      </c>
      <c r="B2" s="7"/>
      <c r="C2" s="6"/>
      <c r="E2" s="7"/>
    </row>
    <row r="3" spans="1:5" s="115" customFormat="1" ht="13.8" x14ac:dyDescent="0.25">
      <c r="A3" s="7"/>
      <c r="B3" s="7"/>
      <c r="C3" s="6"/>
      <c r="E3" s="7"/>
    </row>
    <row r="4" spans="1:5" ht="13.8" x14ac:dyDescent="0.25">
      <c r="A4" s="7"/>
      <c r="B4" s="7"/>
      <c r="C4" s="6"/>
      <c r="D4" s="7" t="s">
        <v>126</v>
      </c>
      <c r="E4" s="7"/>
    </row>
    <row r="5" spans="1:5" ht="13.8" x14ac:dyDescent="0.25">
      <c r="A5" s="7" t="s">
        <v>127</v>
      </c>
      <c r="B5" s="7"/>
      <c r="C5" s="7"/>
      <c r="D5" s="6"/>
      <c r="E5" s="6"/>
    </row>
    <row r="6" spans="1:5" ht="13.8" x14ac:dyDescent="0.25">
      <c r="B6" s="7" t="s">
        <v>129</v>
      </c>
      <c r="C6" s="7"/>
      <c r="D6" s="6"/>
      <c r="E6" s="6"/>
    </row>
    <row r="7" spans="1:5" ht="13.8" x14ac:dyDescent="0.25">
      <c r="A7" s="10"/>
      <c r="B7" s="7"/>
      <c r="C7" s="104"/>
    </row>
    <row r="9" spans="1:5" ht="17.100000000000001" customHeight="1" x14ac:dyDescent="0.25">
      <c r="A9" t="s">
        <v>0</v>
      </c>
      <c r="D9" s="3"/>
      <c r="E9" s="4"/>
    </row>
    <row r="10" spans="1:5" ht="17.100000000000001" customHeight="1" x14ac:dyDescent="0.25">
      <c r="A10" t="s">
        <v>2</v>
      </c>
      <c r="D10" s="3"/>
      <c r="E10" s="4"/>
    </row>
    <row r="11" spans="1:5" ht="17.100000000000001" customHeight="1" x14ac:dyDescent="0.25">
      <c r="A11" t="s">
        <v>3</v>
      </c>
      <c r="D11" s="3"/>
      <c r="E11" s="4"/>
    </row>
    <row r="12" spans="1:5" ht="17.100000000000001" customHeight="1" x14ac:dyDescent="0.25">
      <c r="A12" t="s">
        <v>4</v>
      </c>
      <c r="D12" s="3"/>
      <c r="E12" s="4"/>
    </row>
    <row r="13" spans="1:5" ht="17.100000000000001" customHeight="1" x14ac:dyDescent="0.25">
      <c r="A13" t="s">
        <v>1</v>
      </c>
      <c r="D13" s="5" t="s">
        <v>87</v>
      </c>
      <c r="E13" s="4" t="s">
        <v>88</v>
      </c>
    </row>
    <row r="15" spans="1:5" x14ac:dyDescent="0.25">
      <c r="A15" t="s">
        <v>63</v>
      </c>
    </row>
    <row r="16" spans="1:5" ht="13.8" thickBot="1" x14ac:dyDescent="0.3"/>
    <row r="17" spans="1:5" ht="17.100000000000001" customHeight="1" thickBot="1" x14ac:dyDescent="0.3">
      <c r="A17" s="124" t="s">
        <v>125</v>
      </c>
      <c r="B17">
        <v>2022</v>
      </c>
      <c r="D17" s="141" t="s">
        <v>128</v>
      </c>
      <c r="E17" s="142">
        <v>2021</v>
      </c>
    </row>
    <row r="18" spans="1:5" ht="17.100000000000001" customHeight="1" x14ac:dyDescent="0.25">
      <c r="A18" t="s">
        <v>5</v>
      </c>
      <c r="D18" s="82"/>
      <c r="E18" s="2"/>
    </row>
    <row r="19" spans="1:5" ht="17.100000000000001" customHeight="1" x14ac:dyDescent="0.25">
      <c r="A19" t="s">
        <v>6</v>
      </c>
      <c r="D19" s="81"/>
      <c r="E19" s="74"/>
    </row>
    <row r="20" spans="1:5" ht="17.100000000000001" customHeight="1" x14ac:dyDescent="0.25">
      <c r="A20" t="s">
        <v>7</v>
      </c>
      <c r="D20" s="83">
        <f>SUM(D18:D19)</f>
        <v>0</v>
      </c>
      <c r="E20" s="39">
        <f>E18+E19</f>
        <v>0</v>
      </c>
    </row>
    <row r="21" spans="1:5" x14ac:dyDescent="0.25">
      <c r="D21" s="8"/>
    </row>
    <row r="22" spans="1:5" x14ac:dyDescent="0.25">
      <c r="D22" s="8"/>
    </row>
    <row r="23" spans="1:5" x14ac:dyDescent="0.25">
      <c r="D23" s="8"/>
    </row>
    <row r="24" spans="1:5" x14ac:dyDescent="0.25">
      <c r="A24" s="1" t="s">
        <v>83</v>
      </c>
      <c r="D24" s="8"/>
    </row>
    <row r="25" spans="1:5" x14ac:dyDescent="0.25">
      <c r="D25" s="8"/>
    </row>
    <row r="26" spans="1:5" ht="17.100000000000001" customHeight="1" x14ac:dyDescent="0.25">
      <c r="A26" s="124" t="s">
        <v>145</v>
      </c>
      <c r="D26" s="85" t="e">
        <f>+D$41/D$20/347</f>
        <v>#DIV/0!</v>
      </c>
      <c r="E26" s="85" t="e">
        <f>+E$41/E$20/347</f>
        <v>#DIV/0!</v>
      </c>
    </row>
    <row r="27" spans="1:5" ht="17.100000000000001" customHeight="1" x14ac:dyDescent="0.25">
      <c r="A27" s="124" t="s">
        <v>146</v>
      </c>
      <c r="D27" s="85" t="e">
        <f>+D$41/D$20/274</f>
        <v>#DIV/0!</v>
      </c>
      <c r="E27" s="85" t="e">
        <f>+E$41/E$20/274</f>
        <v>#DIV/0!</v>
      </c>
    </row>
    <row r="28" spans="1:5" ht="17.100000000000001" customHeight="1" x14ac:dyDescent="0.25">
      <c r="A28" s="124" t="s">
        <v>147</v>
      </c>
      <c r="D28" s="85" t="e">
        <f>+D$41/D$20/219</f>
        <v>#DIV/0!</v>
      </c>
      <c r="E28" s="85" t="e">
        <f>+E$41/E$20/219</f>
        <v>#DIV/0!</v>
      </c>
    </row>
    <row r="29" spans="1:5" x14ac:dyDescent="0.25">
      <c r="A29" s="1" t="s">
        <v>144</v>
      </c>
      <c r="D29" s="8"/>
    </row>
    <row r="30" spans="1:5" x14ac:dyDescent="0.25">
      <c r="D30" s="8"/>
    </row>
    <row r="31" spans="1:5" x14ac:dyDescent="0.25">
      <c r="D31" s="8"/>
    </row>
    <row r="32" spans="1:5" x14ac:dyDescent="0.25">
      <c r="D32" s="8"/>
    </row>
    <row r="33" spans="1:5" x14ac:dyDescent="0.25">
      <c r="A33" s="1" t="s">
        <v>84</v>
      </c>
      <c r="D33" s="8"/>
    </row>
    <row r="34" spans="1:5" x14ac:dyDescent="0.25">
      <c r="D34" s="8"/>
    </row>
    <row r="35" spans="1:5" ht="17.100000000000001" customHeight="1" x14ac:dyDescent="0.25">
      <c r="A35" t="s">
        <v>8</v>
      </c>
      <c r="D35" s="79"/>
      <c r="E35" s="40" t="e">
        <f>AfA!N36</f>
        <v>#DIV/0!</v>
      </c>
    </row>
    <row r="36" spans="1:5" ht="17.100000000000001" customHeight="1" x14ac:dyDescent="0.25">
      <c r="A36" t="s">
        <v>9</v>
      </c>
      <c r="D36" s="79"/>
      <c r="E36" s="40">
        <f>FK!L37</f>
        <v>0</v>
      </c>
    </row>
    <row r="37" spans="1:5" ht="17.100000000000001" customHeight="1" x14ac:dyDescent="0.25">
      <c r="A37" t="s">
        <v>10</v>
      </c>
      <c r="D37" s="79"/>
      <c r="E37" s="40" t="e">
        <f>EK!F23</f>
        <v>#DIV/0!</v>
      </c>
    </row>
    <row r="38" spans="1:5" ht="17.100000000000001" customHeight="1" x14ac:dyDescent="0.25">
      <c r="A38" s="124" t="s">
        <v>91</v>
      </c>
      <c r="D38" s="79"/>
      <c r="E38" s="40" t="e">
        <f>'Instandhaltung Gebäude'!G42</f>
        <v>#DIV/0!</v>
      </c>
    </row>
    <row r="39" spans="1:5" s="115" customFormat="1" ht="17.100000000000001" customHeight="1" x14ac:dyDescent="0.25">
      <c r="A39" s="124" t="s">
        <v>92</v>
      </c>
      <c r="D39" s="123"/>
      <c r="E39" s="41">
        <f>'Instandhaltung sonst. AG'!G22</f>
        <v>0</v>
      </c>
    </row>
    <row r="40" spans="1:5" ht="17.100000000000001" customHeight="1" thickBot="1" x14ac:dyDescent="0.3">
      <c r="A40" s="124" t="s">
        <v>93</v>
      </c>
      <c r="D40" s="80"/>
      <c r="E40" s="125">
        <f>'Miete, Pacht'!F8</f>
        <v>0</v>
      </c>
    </row>
    <row r="41" spans="1:5" ht="17.100000000000001" customHeight="1" thickBot="1" x14ac:dyDescent="0.3">
      <c r="A41" s="1" t="s">
        <v>106</v>
      </c>
      <c r="D41" s="84">
        <f>SUM(D35:D40)</f>
        <v>0</v>
      </c>
      <c r="E41" s="42" t="e">
        <f>SUM(E35:E40)</f>
        <v>#DIV/0!</v>
      </c>
    </row>
    <row r="44" spans="1:5" x14ac:dyDescent="0.25">
      <c r="A44" s="124" t="s">
        <v>96</v>
      </c>
    </row>
    <row r="45" spans="1:5" x14ac:dyDescent="0.25">
      <c r="A45" s="124" t="s">
        <v>95</v>
      </c>
    </row>
    <row r="46" spans="1:5" x14ac:dyDescent="0.25">
      <c r="A46" s="124" t="s">
        <v>94</v>
      </c>
    </row>
    <row r="48" spans="1:5" x14ac:dyDescent="0.25">
      <c r="D48" s="105" t="s">
        <v>81</v>
      </c>
    </row>
    <row r="49" spans="1:5" x14ac:dyDescent="0.25">
      <c r="A49" s="1"/>
    </row>
    <row r="50" spans="1:5" x14ac:dyDescent="0.25">
      <c r="A50" s="1"/>
      <c r="D50" s="22"/>
      <c r="E50" s="22"/>
    </row>
    <row r="51" spans="1:5" x14ac:dyDescent="0.25">
      <c r="A51" s="1"/>
    </row>
    <row r="52" spans="1:5" x14ac:dyDescent="0.25">
      <c r="A52" s="1"/>
      <c r="D52" s="22"/>
      <c r="E52" s="22"/>
    </row>
    <row r="53" spans="1:5" x14ac:dyDescent="0.25">
      <c r="A53" s="1"/>
      <c r="D53" s="105" t="s">
        <v>82</v>
      </c>
    </row>
    <row r="839" spans="3:3" x14ac:dyDescent="0.25">
      <c r="C839" t="s">
        <v>58</v>
      </c>
    </row>
  </sheetData>
  <phoneticPr fontId="12" type="noConversion"/>
  <pageMargins left="0.94488188976377963" right="0.39370078740157483" top="0.59055118110236227" bottom="0.55118110236220474" header="0.51181102362204722" footer="0.51181102362204722"/>
  <pageSetup paperSize="9" orientation="portrait" verticalDpi="360" r:id="rId1"/>
  <headerFooter alignWithMargins="0">
    <oddHeader>&amp;C&amp;"Arial,Fett"Entwurf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workbookViewId="0">
      <selection activeCell="I33" sqref="I33"/>
    </sheetView>
  </sheetViews>
  <sheetFormatPr baseColWidth="10" defaultRowHeight="13.2" x14ac:dyDescent="0.25"/>
  <cols>
    <col min="1" max="1" width="2.88671875" customWidth="1"/>
    <col min="2" max="2" width="21.6640625" customWidth="1"/>
    <col min="3" max="3" width="6.33203125" customWidth="1"/>
    <col min="4" max="4" width="4.6640625" customWidth="1"/>
    <col min="5" max="7" width="10.6640625" customWidth="1"/>
    <col min="8" max="8" width="7.33203125" bestFit="1" customWidth="1"/>
    <col min="9" max="12" width="10.6640625" customWidth="1"/>
    <col min="13" max="13" width="6.33203125" customWidth="1"/>
    <col min="14" max="15" width="10.6640625" customWidth="1"/>
  </cols>
  <sheetData>
    <row r="1" spans="1:16" ht="17.399999999999999" x14ac:dyDescent="0.3">
      <c r="A1" s="10" t="s">
        <v>98</v>
      </c>
      <c r="N1" s="9"/>
    </row>
    <row r="2" spans="1:16" s="6" customFormat="1" ht="17.399999999999999" customHeight="1" x14ac:dyDescent="0.25">
      <c r="A2" s="10" t="s">
        <v>99</v>
      </c>
    </row>
    <row r="3" spans="1:16" ht="13.8" x14ac:dyDescent="0.25">
      <c r="B3" s="10"/>
    </row>
    <row r="4" spans="1:16" ht="13.8" x14ac:dyDescent="0.25">
      <c r="B4" s="7"/>
    </row>
    <row r="5" spans="1:16" x14ac:dyDescent="0.25">
      <c r="A5" s="1" t="s">
        <v>97</v>
      </c>
    </row>
    <row r="7" spans="1:16" x14ac:dyDescent="0.25">
      <c r="A7" s="12"/>
      <c r="B7" s="11"/>
      <c r="C7" s="11"/>
      <c r="D7" s="12" t="s">
        <v>62</v>
      </c>
      <c r="E7" s="12" t="s">
        <v>51</v>
      </c>
      <c r="F7" s="11"/>
      <c r="G7" s="11"/>
      <c r="H7" s="11"/>
      <c r="I7" s="12" t="s">
        <v>20</v>
      </c>
      <c r="J7" s="12" t="s">
        <v>14</v>
      </c>
      <c r="K7" s="12" t="s">
        <v>14</v>
      </c>
      <c r="L7" s="12" t="s">
        <v>14</v>
      </c>
      <c r="M7" s="12"/>
      <c r="N7" s="12" t="s">
        <v>14</v>
      </c>
      <c r="O7" s="12" t="s">
        <v>14</v>
      </c>
    </row>
    <row r="8" spans="1:16" x14ac:dyDescent="0.25">
      <c r="A8" s="13"/>
      <c r="B8" s="13"/>
      <c r="C8" s="13"/>
      <c r="D8" s="13" t="s">
        <v>22</v>
      </c>
      <c r="E8" s="13" t="s">
        <v>21</v>
      </c>
      <c r="F8" s="13" t="s">
        <v>17</v>
      </c>
      <c r="G8" s="13" t="s">
        <v>17</v>
      </c>
      <c r="H8" s="13" t="s">
        <v>18</v>
      </c>
      <c r="I8" s="13" t="s">
        <v>25</v>
      </c>
      <c r="J8" s="13" t="s">
        <v>20</v>
      </c>
      <c r="K8" s="13" t="s">
        <v>24</v>
      </c>
      <c r="L8" s="13" t="s">
        <v>20</v>
      </c>
      <c r="M8" s="13" t="s">
        <v>22</v>
      </c>
      <c r="N8" s="13" t="s">
        <v>24</v>
      </c>
      <c r="O8" s="13" t="s">
        <v>20</v>
      </c>
      <c r="P8" s="8"/>
    </row>
    <row r="9" spans="1:16" x14ac:dyDescent="0.25">
      <c r="A9" s="13"/>
      <c r="B9" s="13" t="s">
        <v>27</v>
      </c>
      <c r="C9" s="13" t="s">
        <v>26</v>
      </c>
      <c r="D9" s="13" t="s">
        <v>23</v>
      </c>
      <c r="E9" s="13" t="s">
        <v>16</v>
      </c>
      <c r="F9" s="13" t="s">
        <v>13</v>
      </c>
      <c r="G9" s="13" t="s">
        <v>14</v>
      </c>
      <c r="H9" s="13" t="s">
        <v>19</v>
      </c>
      <c r="I9" s="14">
        <v>43830</v>
      </c>
      <c r="J9" s="14">
        <v>43830</v>
      </c>
      <c r="K9" s="13">
        <v>2020</v>
      </c>
      <c r="L9" s="14">
        <v>44196</v>
      </c>
      <c r="M9" s="13" t="s">
        <v>23</v>
      </c>
      <c r="N9" s="13">
        <v>2021</v>
      </c>
      <c r="O9" s="14">
        <v>44561</v>
      </c>
      <c r="P9" s="8"/>
    </row>
    <row r="10" spans="1:16" x14ac:dyDescent="0.25">
      <c r="A10" s="15"/>
      <c r="B10" s="15" t="s">
        <v>28</v>
      </c>
      <c r="C10" s="15" t="s">
        <v>12</v>
      </c>
      <c r="D10" s="15" t="s">
        <v>15</v>
      </c>
      <c r="E10" s="15" t="s">
        <v>85</v>
      </c>
      <c r="F10" s="15" t="s">
        <v>85</v>
      </c>
      <c r="G10" s="15" t="s">
        <v>85</v>
      </c>
      <c r="H10" s="15" t="s">
        <v>15</v>
      </c>
      <c r="I10" s="16" t="s">
        <v>85</v>
      </c>
      <c r="J10" s="16" t="s">
        <v>85</v>
      </c>
      <c r="K10" s="15" t="s">
        <v>85</v>
      </c>
      <c r="L10" s="16" t="s">
        <v>85</v>
      </c>
      <c r="M10" s="110">
        <v>2.5000000000000001E-2</v>
      </c>
      <c r="N10" s="15" t="s">
        <v>85</v>
      </c>
      <c r="O10" s="16" t="s">
        <v>85</v>
      </c>
      <c r="P10" s="8"/>
    </row>
    <row r="11" spans="1:16" ht="17.100000000000001" customHeight="1" x14ac:dyDescent="0.25">
      <c r="A11" s="5">
        <v>1</v>
      </c>
      <c r="B11" s="5"/>
      <c r="C11" s="38"/>
      <c r="D11" s="38">
        <v>2.5</v>
      </c>
      <c r="E11" s="28"/>
      <c r="F11" s="28"/>
      <c r="G11" s="40">
        <f t="shared" ref="G11:G22" si="0">E11-F11</f>
        <v>0</v>
      </c>
      <c r="H11" s="43" t="e">
        <f t="shared" ref="H11:H22" si="1">G11*100/E11</f>
        <v>#DIV/0!</v>
      </c>
      <c r="I11" s="28"/>
      <c r="J11" s="40" t="e">
        <f t="shared" ref="J11:J22" si="2">I11*H11/100</f>
        <v>#DIV/0!</v>
      </c>
      <c r="K11" s="40">
        <f t="shared" ref="K11:K22" si="3">G11*D11/100</f>
        <v>0</v>
      </c>
      <c r="L11" s="40" t="e">
        <f t="shared" ref="L11:L22" si="4">J11-K11</f>
        <v>#DIV/0!</v>
      </c>
      <c r="M11" s="108">
        <v>2.5</v>
      </c>
      <c r="N11" s="40">
        <f>G11*M11/100</f>
        <v>0</v>
      </c>
      <c r="O11" s="40" t="e">
        <f t="shared" ref="O11:O22" si="5">L11-N11</f>
        <v>#DIV/0!</v>
      </c>
    </row>
    <row r="12" spans="1:16" ht="17.100000000000001" customHeight="1" x14ac:dyDescent="0.25">
      <c r="A12" s="5">
        <v>2</v>
      </c>
      <c r="B12" s="5"/>
      <c r="C12" s="38"/>
      <c r="D12" s="38">
        <v>2.5</v>
      </c>
      <c r="E12" s="28"/>
      <c r="F12" s="28"/>
      <c r="G12" s="40">
        <f t="shared" si="0"/>
        <v>0</v>
      </c>
      <c r="H12" s="43" t="e">
        <f t="shared" si="1"/>
        <v>#DIV/0!</v>
      </c>
      <c r="I12" s="28"/>
      <c r="J12" s="40" t="e">
        <f t="shared" si="2"/>
        <v>#DIV/0!</v>
      </c>
      <c r="K12" s="40">
        <f t="shared" si="3"/>
        <v>0</v>
      </c>
      <c r="L12" s="40" t="e">
        <f t="shared" si="4"/>
        <v>#DIV/0!</v>
      </c>
      <c r="M12" s="108">
        <v>2.5</v>
      </c>
      <c r="N12" s="40">
        <f t="shared" ref="N12:N22" si="6">G12*M12/100</f>
        <v>0</v>
      </c>
      <c r="O12" s="40" t="e">
        <f t="shared" si="5"/>
        <v>#DIV/0!</v>
      </c>
    </row>
    <row r="13" spans="1:16" ht="17.100000000000001" customHeight="1" x14ac:dyDescent="0.25">
      <c r="A13" s="5">
        <v>3</v>
      </c>
      <c r="B13" s="5"/>
      <c r="C13" s="38"/>
      <c r="D13" s="38">
        <v>2.5</v>
      </c>
      <c r="E13" s="28"/>
      <c r="F13" s="28"/>
      <c r="G13" s="40">
        <f>E13-F13</f>
        <v>0</v>
      </c>
      <c r="H13" s="43" t="e">
        <f>G13*100/E13</f>
        <v>#DIV/0!</v>
      </c>
      <c r="I13" s="28"/>
      <c r="J13" s="40" t="e">
        <f>I13*H13/100</f>
        <v>#DIV/0!</v>
      </c>
      <c r="K13" s="40">
        <f>G13*D13/100</f>
        <v>0</v>
      </c>
      <c r="L13" s="40" t="e">
        <f>J13-K13</f>
        <v>#DIV/0!</v>
      </c>
      <c r="M13" s="108">
        <v>2.5</v>
      </c>
      <c r="N13" s="40">
        <f>G13*M13/100</f>
        <v>0</v>
      </c>
      <c r="O13" s="40" t="e">
        <f>L13-N13</f>
        <v>#DIV/0!</v>
      </c>
    </row>
    <row r="14" spans="1:16" ht="17.100000000000001" customHeight="1" x14ac:dyDescent="0.25">
      <c r="A14" s="5">
        <v>4</v>
      </c>
      <c r="B14" s="5"/>
      <c r="C14" s="38"/>
      <c r="D14" s="38">
        <v>2.5</v>
      </c>
      <c r="E14" s="28"/>
      <c r="F14" s="28"/>
      <c r="G14" s="40">
        <f t="shared" si="0"/>
        <v>0</v>
      </c>
      <c r="H14" s="43" t="e">
        <f t="shared" si="1"/>
        <v>#DIV/0!</v>
      </c>
      <c r="I14" s="28"/>
      <c r="J14" s="40" t="e">
        <f t="shared" si="2"/>
        <v>#DIV/0!</v>
      </c>
      <c r="K14" s="40">
        <f t="shared" si="3"/>
        <v>0</v>
      </c>
      <c r="L14" s="40" t="e">
        <f t="shared" si="4"/>
        <v>#DIV/0!</v>
      </c>
      <c r="M14" s="108">
        <v>2.5</v>
      </c>
      <c r="N14" s="40">
        <f t="shared" si="6"/>
        <v>0</v>
      </c>
      <c r="O14" s="40" t="e">
        <f t="shared" si="5"/>
        <v>#DIV/0!</v>
      </c>
    </row>
    <row r="15" spans="1:16" ht="17.100000000000001" customHeight="1" x14ac:dyDescent="0.25">
      <c r="A15" s="5">
        <v>5</v>
      </c>
      <c r="B15" s="5"/>
      <c r="C15" s="38"/>
      <c r="D15" s="38">
        <v>2.5</v>
      </c>
      <c r="E15" s="28"/>
      <c r="F15" s="28"/>
      <c r="G15" s="40">
        <f t="shared" si="0"/>
        <v>0</v>
      </c>
      <c r="H15" s="43" t="e">
        <f t="shared" si="1"/>
        <v>#DIV/0!</v>
      </c>
      <c r="I15" s="28"/>
      <c r="J15" s="40" t="e">
        <f t="shared" si="2"/>
        <v>#DIV/0!</v>
      </c>
      <c r="K15" s="40">
        <f t="shared" si="3"/>
        <v>0</v>
      </c>
      <c r="L15" s="40" t="e">
        <f t="shared" si="4"/>
        <v>#DIV/0!</v>
      </c>
      <c r="M15" s="108">
        <v>2.5</v>
      </c>
      <c r="N15" s="40">
        <f t="shared" si="6"/>
        <v>0</v>
      </c>
      <c r="O15" s="40" t="e">
        <f t="shared" si="5"/>
        <v>#DIV/0!</v>
      </c>
    </row>
    <row r="16" spans="1:16" ht="17.100000000000001" customHeight="1" x14ac:dyDescent="0.25">
      <c r="A16" s="5">
        <v>6</v>
      </c>
      <c r="B16" s="5"/>
      <c r="C16" s="38"/>
      <c r="D16" s="38">
        <v>2.5</v>
      </c>
      <c r="E16" s="28"/>
      <c r="F16" s="28"/>
      <c r="G16" s="40">
        <f t="shared" si="0"/>
        <v>0</v>
      </c>
      <c r="H16" s="43" t="e">
        <f t="shared" si="1"/>
        <v>#DIV/0!</v>
      </c>
      <c r="I16" s="28"/>
      <c r="J16" s="40" t="e">
        <f t="shared" si="2"/>
        <v>#DIV/0!</v>
      </c>
      <c r="K16" s="40">
        <f t="shared" si="3"/>
        <v>0</v>
      </c>
      <c r="L16" s="40" t="e">
        <f t="shared" si="4"/>
        <v>#DIV/0!</v>
      </c>
      <c r="M16" s="108">
        <v>2.5</v>
      </c>
      <c r="N16" s="40">
        <f t="shared" si="6"/>
        <v>0</v>
      </c>
      <c r="O16" s="40" t="e">
        <f t="shared" si="5"/>
        <v>#DIV/0!</v>
      </c>
    </row>
    <row r="17" spans="1:16" ht="17.100000000000001" customHeight="1" x14ac:dyDescent="0.25">
      <c r="A17" s="5">
        <v>7</v>
      </c>
      <c r="B17" s="5"/>
      <c r="C17" s="38"/>
      <c r="D17" s="38">
        <v>2.5</v>
      </c>
      <c r="E17" s="28"/>
      <c r="F17" s="28"/>
      <c r="G17" s="40">
        <f t="shared" si="0"/>
        <v>0</v>
      </c>
      <c r="H17" s="43" t="e">
        <f t="shared" si="1"/>
        <v>#DIV/0!</v>
      </c>
      <c r="I17" s="28"/>
      <c r="J17" s="40" t="e">
        <f t="shared" si="2"/>
        <v>#DIV/0!</v>
      </c>
      <c r="K17" s="40">
        <f t="shared" si="3"/>
        <v>0</v>
      </c>
      <c r="L17" s="40" t="e">
        <f t="shared" si="4"/>
        <v>#DIV/0!</v>
      </c>
      <c r="M17" s="108">
        <v>2.5</v>
      </c>
      <c r="N17" s="40">
        <f t="shared" si="6"/>
        <v>0</v>
      </c>
      <c r="O17" s="40" t="e">
        <f t="shared" si="5"/>
        <v>#DIV/0!</v>
      </c>
    </row>
    <row r="18" spans="1:16" ht="17.100000000000001" customHeight="1" x14ac:dyDescent="0.25">
      <c r="A18" s="5">
        <v>8</v>
      </c>
      <c r="B18" s="5"/>
      <c r="C18" s="38"/>
      <c r="D18" s="38">
        <v>2.5</v>
      </c>
      <c r="E18" s="28"/>
      <c r="F18" s="28"/>
      <c r="G18" s="40">
        <f t="shared" si="0"/>
        <v>0</v>
      </c>
      <c r="H18" s="43" t="e">
        <f>G18*100/E18</f>
        <v>#DIV/0!</v>
      </c>
      <c r="I18" s="28"/>
      <c r="J18" s="40" t="e">
        <f>I18*H18/100</f>
        <v>#DIV/0!</v>
      </c>
      <c r="K18" s="40">
        <f>G18*D18/100</f>
        <v>0</v>
      </c>
      <c r="L18" s="40" t="e">
        <f>J18-K18</f>
        <v>#DIV/0!</v>
      </c>
      <c r="M18" s="108">
        <v>2.5</v>
      </c>
      <c r="N18" s="40">
        <f>G18*M18/100</f>
        <v>0</v>
      </c>
      <c r="O18" s="40" t="e">
        <f>L18-N18</f>
        <v>#DIV/0!</v>
      </c>
      <c r="P18" s="35"/>
    </row>
    <row r="19" spans="1:16" ht="17.100000000000001" customHeight="1" x14ac:dyDescent="0.25">
      <c r="A19" s="5">
        <v>9</v>
      </c>
      <c r="B19" s="5"/>
      <c r="C19" s="38"/>
      <c r="D19" s="38">
        <v>2.5</v>
      </c>
      <c r="E19" s="28"/>
      <c r="F19" s="28"/>
      <c r="G19" s="40">
        <f t="shared" si="0"/>
        <v>0</v>
      </c>
      <c r="H19" s="43" t="e">
        <f t="shared" si="1"/>
        <v>#DIV/0!</v>
      </c>
      <c r="I19" s="28"/>
      <c r="J19" s="40" t="e">
        <f t="shared" si="2"/>
        <v>#DIV/0!</v>
      </c>
      <c r="K19" s="40">
        <f t="shared" si="3"/>
        <v>0</v>
      </c>
      <c r="L19" s="40" t="e">
        <f t="shared" si="4"/>
        <v>#DIV/0!</v>
      </c>
      <c r="M19" s="108">
        <v>2.5</v>
      </c>
      <c r="N19" s="40">
        <f t="shared" si="6"/>
        <v>0</v>
      </c>
      <c r="O19" s="40" t="e">
        <f t="shared" si="5"/>
        <v>#DIV/0!</v>
      </c>
    </row>
    <row r="20" spans="1:16" ht="17.100000000000001" customHeight="1" x14ac:dyDescent="0.25">
      <c r="A20" s="5">
        <v>10</v>
      </c>
      <c r="B20" s="5"/>
      <c r="C20" s="38"/>
      <c r="D20" s="38">
        <v>2.5</v>
      </c>
      <c r="E20" s="28"/>
      <c r="F20" s="28"/>
      <c r="G20" s="40">
        <f t="shared" si="0"/>
        <v>0</v>
      </c>
      <c r="H20" s="43" t="e">
        <f t="shared" si="1"/>
        <v>#DIV/0!</v>
      </c>
      <c r="I20" s="28"/>
      <c r="J20" s="40" t="e">
        <f t="shared" si="2"/>
        <v>#DIV/0!</v>
      </c>
      <c r="K20" s="40">
        <f t="shared" si="3"/>
        <v>0</v>
      </c>
      <c r="L20" s="40" t="e">
        <f t="shared" si="4"/>
        <v>#DIV/0!</v>
      </c>
      <c r="M20" s="108">
        <v>2.5</v>
      </c>
      <c r="N20" s="40">
        <f t="shared" si="6"/>
        <v>0</v>
      </c>
      <c r="O20" s="40" t="e">
        <f t="shared" si="5"/>
        <v>#DIV/0!</v>
      </c>
    </row>
    <row r="21" spans="1:16" ht="17.100000000000001" customHeight="1" x14ac:dyDescent="0.25">
      <c r="A21" s="5">
        <v>11</v>
      </c>
      <c r="B21" s="5"/>
      <c r="C21" s="38"/>
      <c r="D21" s="38">
        <v>2.5</v>
      </c>
      <c r="E21" s="28"/>
      <c r="F21" s="28"/>
      <c r="G21" s="40">
        <f t="shared" si="0"/>
        <v>0</v>
      </c>
      <c r="H21" s="43" t="e">
        <f t="shared" si="1"/>
        <v>#DIV/0!</v>
      </c>
      <c r="I21" s="28"/>
      <c r="J21" s="40" t="e">
        <f t="shared" si="2"/>
        <v>#DIV/0!</v>
      </c>
      <c r="K21" s="40">
        <f t="shared" si="3"/>
        <v>0</v>
      </c>
      <c r="L21" s="40" t="e">
        <f t="shared" si="4"/>
        <v>#DIV/0!</v>
      </c>
      <c r="M21" s="108">
        <v>2.5</v>
      </c>
      <c r="N21" s="40">
        <f t="shared" si="6"/>
        <v>0</v>
      </c>
      <c r="O21" s="40" t="e">
        <f t="shared" si="5"/>
        <v>#DIV/0!</v>
      </c>
    </row>
    <row r="22" spans="1:16" ht="17.100000000000001" customHeight="1" x14ac:dyDescent="0.25">
      <c r="A22" s="5">
        <v>12</v>
      </c>
      <c r="B22" s="5"/>
      <c r="C22" s="38"/>
      <c r="D22" s="38">
        <v>2.5</v>
      </c>
      <c r="E22" s="28"/>
      <c r="F22" s="28"/>
      <c r="G22" s="40">
        <f t="shared" si="0"/>
        <v>0</v>
      </c>
      <c r="H22" s="43" t="e">
        <f t="shared" si="1"/>
        <v>#DIV/0!</v>
      </c>
      <c r="I22" s="28"/>
      <c r="J22" s="40" t="e">
        <f t="shared" si="2"/>
        <v>#DIV/0!</v>
      </c>
      <c r="K22" s="40">
        <f t="shared" si="3"/>
        <v>0</v>
      </c>
      <c r="L22" s="40" t="e">
        <f t="shared" si="4"/>
        <v>#DIV/0!</v>
      </c>
      <c r="M22" s="108">
        <v>2.5</v>
      </c>
      <c r="N22" s="40">
        <f t="shared" si="6"/>
        <v>0</v>
      </c>
      <c r="O22" s="40" t="e">
        <f t="shared" si="5"/>
        <v>#DIV/0!</v>
      </c>
    </row>
    <row r="23" spans="1:16" ht="17.100000000000001" customHeight="1" x14ac:dyDescent="0.25">
      <c r="A23" s="5">
        <v>13</v>
      </c>
      <c r="B23" s="103"/>
      <c r="C23" s="38"/>
      <c r="D23" s="38"/>
      <c r="E23" s="28"/>
      <c r="F23" s="28"/>
      <c r="G23" s="40"/>
      <c r="H23" s="44"/>
      <c r="I23" s="28"/>
      <c r="J23" s="40"/>
      <c r="K23" s="40"/>
      <c r="L23" s="40"/>
      <c r="M23" s="48"/>
      <c r="N23" s="40"/>
      <c r="O23" s="40"/>
    </row>
    <row r="24" spans="1:16" ht="17.100000000000001" customHeight="1" thickBot="1" x14ac:dyDescent="0.3">
      <c r="A24" s="11">
        <v>14</v>
      </c>
      <c r="B24" s="11"/>
      <c r="C24" s="12"/>
      <c r="D24" s="12"/>
      <c r="E24" s="29"/>
      <c r="F24" s="29"/>
      <c r="G24" s="41"/>
      <c r="H24" s="45"/>
      <c r="I24" s="29"/>
      <c r="J24" s="40"/>
      <c r="K24" s="40"/>
      <c r="L24" s="40"/>
      <c r="M24" s="48"/>
      <c r="N24" s="40"/>
      <c r="O24" s="40"/>
    </row>
    <row r="25" spans="1:16" ht="17.100000000000001" customHeight="1" thickBot="1" x14ac:dyDescent="0.3">
      <c r="A25" s="17"/>
      <c r="B25" s="32" t="s">
        <v>29</v>
      </c>
      <c r="C25" s="17"/>
      <c r="D25" s="17"/>
      <c r="E25" s="46">
        <f>SUM(E11:E24)</f>
        <v>0</v>
      </c>
      <c r="F25" s="46">
        <f>SUM(F11:F24)</f>
        <v>0</v>
      </c>
      <c r="G25" s="46">
        <f>SUM(G11:G24)</f>
        <v>0</v>
      </c>
      <c r="H25" s="47" t="e">
        <f>G25*100/E25</f>
        <v>#DIV/0!</v>
      </c>
      <c r="I25" s="46">
        <f t="shared" ref="I25:O25" si="7">SUM(I11:I24)</f>
        <v>0</v>
      </c>
      <c r="J25" s="46" t="e">
        <f t="shared" si="7"/>
        <v>#DIV/0!</v>
      </c>
      <c r="K25" s="46">
        <f t="shared" si="7"/>
        <v>0</v>
      </c>
      <c r="L25" s="46" t="e">
        <f t="shared" si="7"/>
        <v>#DIV/0!</v>
      </c>
      <c r="M25" s="100"/>
      <c r="N25" s="42">
        <f t="shared" si="7"/>
        <v>0</v>
      </c>
      <c r="O25" s="42" t="e">
        <f t="shared" si="7"/>
        <v>#DIV/0!</v>
      </c>
    </row>
    <row r="26" spans="1:16" x14ac:dyDescent="0.25">
      <c r="B26" s="20"/>
      <c r="I26" s="77"/>
    </row>
    <row r="27" spans="1:16" x14ac:dyDescent="0.25">
      <c r="D27" s="98"/>
      <c r="G27" s="30"/>
      <c r="I27" s="78"/>
      <c r="L27" s="30"/>
      <c r="M27" s="30"/>
      <c r="O27" s="30"/>
    </row>
    <row r="29" spans="1:16" x14ac:dyDescent="0.25">
      <c r="A29" s="1" t="s">
        <v>30</v>
      </c>
    </row>
    <row r="31" spans="1:16" x14ac:dyDescent="0.25">
      <c r="A31" s="11"/>
      <c r="B31" s="19"/>
      <c r="C31" s="20"/>
      <c r="D31" s="20"/>
      <c r="E31" s="12" t="s">
        <v>66</v>
      </c>
      <c r="F31" s="12" t="s">
        <v>13</v>
      </c>
      <c r="G31" s="64" t="s">
        <v>14</v>
      </c>
      <c r="H31" s="65" t="s">
        <v>68</v>
      </c>
      <c r="I31" s="12" t="s">
        <v>24</v>
      </c>
      <c r="J31" s="12" t="s">
        <v>20</v>
      </c>
      <c r="K31" s="12" t="s">
        <v>24</v>
      </c>
      <c r="L31" s="12" t="s">
        <v>20</v>
      </c>
      <c r="M31" s="12"/>
      <c r="N31" s="12" t="s">
        <v>24</v>
      </c>
      <c r="O31" s="12" t="s">
        <v>20</v>
      </c>
    </row>
    <row r="32" spans="1:16" x14ac:dyDescent="0.25">
      <c r="A32" s="36"/>
      <c r="B32" s="21"/>
      <c r="C32" s="22"/>
      <c r="D32" s="22"/>
      <c r="E32" s="15" t="s">
        <v>85</v>
      </c>
      <c r="F32" s="15" t="s">
        <v>85</v>
      </c>
      <c r="G32" s="66" t="s">
        <v>85</v>
      </c>
      <c r="H32" s="67" t="s">
        <v>15</v>
      </c>
      <c r="I32" s="15">
        <v>2019</v>
      </c>
      <c r="J32" s="16">
        <v>43830</v>
      </c>
      <c r="K32" s="15">
        <v>2020</v>
      </c>
      <c r="L32" s="16">
        <v>44196</v>
      </c>
      <c r="M32" s="16"/>
      <c r="N32" s="13">
        <v>2021</v>
      </c>
      <c r="O32" s="14">
        <v>44561</v>
      </c>
    </row>
    <row r="33" spans="1:15" ht="17.100000000000001" customHeight="1" thickBot="1" x14ac:dyDescent="0.3">
      <c r="A33" s="11">
        <v>1</v>
      </c>
      <c r="B33" s="19" t="s">
        <v>67</v>
      </c>
      <c r="C33" s="20"/>
      <c r="D33" s="20"/>
      <c r="E33" s="29"/>
      <c r="F33" s="29"/>
      <c r="G33" s="41">
        <f>E33-F33</f>
        <v>0</v>
      </c>
      <c r="H33" s="44" t="e">
        <f>G33*100/E33</f>
        <v>#DIV/0!</v>
      </c>
      <c r="I33" s="29"/>
      <c r="J33" s="29"/>
      <c r="K33" s="29"/>
      <c r="L33" s="29"/>
      <c r="M33" s="75"/>
      <c r="N33" s="29"/>
      <c r="O33" s="29"/>
    </row>
    <row r="34" spans="1:15" ht="17.100000000000001" customHeight="1" thickBot="1" x14ac:dyDescent="0.3">
      <c r="A34" s="5">
        <v>2</v>
      </c>
      <c r="B34" s="3" t="s">
        <v>77</v>
      </c>
      <c r="C34" s="18"/>
      <c r="D34" s="4"/>
      <c r="E34" s="5"/>
      <c r="F34" s="5"/>
      <c r="G34" s="5"/>
      <c r="H34" s="43" t="e">
        <f>+H33</f>
        <v>#DIV/0!</v>
      </c>
      <c r="I34" s="40" t="e">
        <f>+I33*$H$33/100</f>
        <v>#DIV/0!</v>
      </c>
      <c r="J34" s="40" t="e">
        <f t="shared" ref="J34:O34" si="8">+J33*$H$33/100</f>
        <v>#DIV/0!</v>
      </c>
      <c r="K34" s="40" t="e">
        <f t="shared" si="8"/>
        <v>#DIV/0!</v>
      </c>
      <c r="L34" s="40" t="e">
        <f t="shared" si="8"/>
        <v>#DIV/0!</v>
      </c>
      <c r="M34" s="76"/>
      <c r="N34" s="42" t="e">
        <f t="shared" si="8"/>
        <v>#DIV/0!</v>
      </c>
      <c r="O34" s="42" t="e">
        <f t="shared" si="8"/>
        <v>#DIV/0!</v>
      </c>
    </row>
    <row r="35" spans="1:15" ht="13.8" thickBot="1" x14ac:dyDescent="0.3">
      <c r="I35" s="30"/>
      <c r="J35" s="30"/>
      <c r="K35" s="30"/>
      <c r="L35" s="30"/>
      <c r="M35" s="30"/>
      <c r="N35" s="30"/>
      <c r="O35" s="30"/>
    </row>
    <row r="36" spans="1:15" ht="17.100000000000001" customHeight="1" thickBot="1" x14ac:dyDescent="0.3">
      <c r="A36" s="1" t="s">
        <v>100</v>
      </c>
      <c r="I36" s="30"/>
      <c r="J36" s="30"/>
      <c r="K36" s="30"/>
      <c r="L36" s="30"/>
      <c r="M36" s="30"/>
      <c r="N36" s="42" t="e">
        <f>N25+N34</f>
        <v>#DIV/0!</v>
      </c>
      <c r="O36" s="42" t="e">
        <f>O25+O34</f>
        <v>#DIV/0!</v>
      </c>
    </row>
  </sheetData>
  <phoneticPr fontId="12" type="noConversion"/>
  <pageMargins left="0.19" right="0.35" top="0.35433070866141703" bottom="0.28000000000000003" header="0.23622047244094499" footer="0.15748031496063"/>
  <pageSetup paperSize="9" orientation="landscape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F41" sqref="F41"/>
    </sheetView>
  </sheetViews>
  <sheetFormatPr baseColWidth="10" defaultRowHeight="13.2" x14ac:dyDescent="0.25"/>
  <cols>
    <col min="1" max="1" width="2.6640625" customWidth="1"/>
    <col min="2" max="2" width="21.6640625" customWidth="1"/>
    <col min="3" max="3" width="8.6640625" customWidth="1"/>
    <col min="4" max="4" width="19.6640625" customWidth="1"/>
    <col min="5" max="5" width="16.6640625" customWidth="1"/>
    <col min="6" max="6" width="7.6640625" customWidth="1"/>
    <col min="7" max="7" width="6.6640625" customWidth="1"/>
    <col min="8" max="8" width="10.6640625" customWidth="1"/>
    <col min="9" max="9" width="7.6640625" customWidth="1"/>
    <col min="10" max="10" width="6.6640625" customWidth="1"/>
    <col min="11" max="13" width="10.6640625" customWidth="1"/>
    <col min="14" max="14" width="2.6640625" customWidth="1"/>
  </cols>
  <sheetData>
    <row r="1" spans="1:13" ht="17.399999999999999" x14ac:dyDescent="0.3">
      <c r="A1" s="10" t="s">
        <v>103</v>
      </c>
      <c r="L1" s="9"/>
      <c r="M1" s="9"/>
    </row>
    <row r="2" spans="1:13" s="10" customFormat="1" ht="17.399999999999999" customHeight="1" x14ac:dyDescent="0.25">
      <c r="A2" s="10" t="s">
        <v>102</v>
      </c>
    </row>
    <row r="3" spans="1:13" ht="17.100000000000001" customHeight="1" x14ac:dyDescent="0.25">
      <c r="A3" s="24"/>
    </row>
    <row r="4" spans="1:13" ht="13.8" x14ac:dyDescent="0.25">
      <c r="A4" s="7"/>
    </row>
    <row r="5" spans="1:13" x14ac:dyDescent="0.25">
      <c r="A5" s="1" t="s">
        <v>44</v>
      </c>
    </row>
    <row r="7" spans="1:13" x14ac:dyDescent="0.25">
      <c r="A7" s="11"/>
      <c r="B7" s="11"/>
      <c r="C7" s="11"/>
      <c r="D7" s="11"/>
      <c r="E7" s="11"/>
      <c r="F7" s="11"/>
      <c r="G7" s="11"/>
      <c r="H7" s="11"/>
      <c r="I7" s="12"/>
      <c r="J7" s="12"/>
      <c r="K7" s="12"/>
      <c r="L7" s="12" t="s">
        <v>41</v>
      </c>
      <c r="M7" s="12"/>
    </row>
    <row r="8" spans="1:13" x14ac:dyDescent="0.25">
      <c r="A8" s="13"/>
      <c r="B8" s="13"/>
      <c r="C8" s="13" t="s">
        <v>32</v>
      </c>
      <c r="D8" s="13"/>
      <c r="E8" s="13"/>
      <c r="F8" s="13" t="s">
        <v>59</v>
      </c>
      <c r="G8" s="13" t="s">
        <v>61</v>
      </c>
      <c r="H8" s="13"/>
      <c r="I8" s="13" t="s">
        <v>40</v>
      </c>
      <c r="J8" s="13" t="s">
        <v>71</v>
      </c>
      <c r="K8" s="13" t="s">
        <v>42</v>
      </c>
      <c r="L8" s="50" t="s">
        <v>73</v>
      </c>
      <c r="M8" s="140" t="s">
        <v>42</v>
      </c>
    </row>
    <row r="9" spans="1:13" x14ac:dyDescent="0.25">
      <c r="A9" s="13"/>
      <c r="B9" s="13" t="s">
        <v>27</v>
      </c>
      <c r="C9" s="13" t="s">
        <v>33</v>
      </c>
      <c r="D9" s="13" t="s">
        <v>27</v>
      </c>
      <c r="E9" s="13"/>
      <c r="F9" s="13" t="s">
        <v>60</v>
      </c>
      <c r="G9" s="13" t="s">
        <v>69</v>
      </c>
      <c r="H9" s="13" t="s">
        <v>38</v>
      </c>
      <c r="I9" s="14" t="s">
        <v>39</v>
      </c>
      <c r="J9" s="14" t="s">
        <v>72</v>
      </c>
      <c r="K9" s="14">
        <v>44196</v>
      </c>
      <c r="L9" s="106">
        <v>2021</v>
      </c>
      <c r="M9" s="14">
        <v>44561</v>
      </c>
    </row>
    <row r="10" spans="1:13" x14ac:dyDescent="0.25">
      <c r="A10" s="15"/>
      <c r="B10" s="15" t="s">
        <v>28</v>
      </c>
      <c r="C10" s="15" t="s">
        <v>34</v>
      </c>
      <c r="D10" s="15" t="s">
        <v>35</v>
      </c>
      <c r="E10" s="15" t="s">
        <v>36</v>
      </c>
      <c r="F10" s="15" t="s">
        <v>12</v>
      </c>
      <c r="G10" s="15" t="s">
        <v>70</v>
      </c>
      <c r="H10" s="15" t="s">
        <v>85</v>
      </c>
      <c r="I10" s="16" t="s">
        <v>15</v>
      </c>
      <c r="J10" s="16" t="s">
        <v>15</v>
      </c>
      <c r="K10" s="16" t="s">
        <v>85</v>
      </c>
      <c r="L10" s="16" t="s">
        <v>85</v>
      </c>
      <c r="M10" s="15" t="s">
        <v>85</v>
      </c>
    </row>
    <row r="11" spans="1:13" ht="17.100000000000001" customHeight="1" x14ac:dyDescent="0.25">
      <c r="A11" s="5">
        <v>1</v>
      </c>
      <c r="B11" s="5"/>
      <c r="C11" s="38"/>
      <c r="D11" s="5"/>
      <c r="E11" s="61"/>
      <c r="F11" s="38"/>
      <c r="G11" s="38"/>
      <c r="H11" s="28"/>
      <c r="I11" s="33"/>
      <c r="J11" s="33"/>
      <c r="K11" s="28"/>
      <c r="L11" s="40">
        <f>+K11*I11/100+H11*J11/100</f>
        <v>0</v>
      </c>
      <c r="M11" s="28"/>
    </row>
    <row r="12" spans="1:13" ht="17.100000000000001" customHeight="1" x14ac:dyDescent="0.25">
      <c r="A12" s="5">
        <v>2</v>
      </c>
      <c r="B12" s="5"/>
      <c r="C12" s="38"/>
      <c r="D12" s="5"/>
      <c r="E12" s="61"/>
      <c r="F12" s="38"/>
      <c r="G12" s="38"/>
      <c r="H12" s="28"/>
      <c r="I12" s="33"/>
      <c r="J12" s="33"/>
      <c r="K12" s="28"/>
      <c r="L12" s="40">
        <f t="shared" ref="L12:L21" si="0">+K12*I12/100+H12*J12/100</f>
        <v>0</v>
      </c>
      <c r="M12" s="28"/>
    </row>
    <row r="13" spans="1:13" ht="17.100000000000001" customHeight="1" x14ac:dyDescent="0.25">
      <c r="A13" s="5">
        <v>3</v>
      </c>
      <c r="B13" s="5"/>
      <c r="C13" s="38"/>
      <c r="D13" s="5"/>
      <c r="E13" s="61"/>
      <c r="F13" s="38"/>
      <c r="G13" s="38"/>
      <c r="H13" s="28"/>
      <c r="I13" s="33"/>
      <c r="J13" s="33"/>
      <c r="K13" s="28"/>
      <c r="L13" s="40">
        <f t="shared" si="0"/>
        <v>0</v>
      </c>
      <c r="M13" s="28"/>
    </row>
    <row r="14" spans="1:13" ht="17.100000000000001" customHeight="1" x14ac:dyDescent="0.25">
      <c r="A14" s="5">
        <v>4</v>
      </c>
      <c r="B14" s="5"/>
      <c r="C14" s="38"/>
      <c r="D14" s="5"/>
      <c r="E14" s="61"/>
      <c r="F14" s="38"/>
      <c r="G14" s="38"/>
      <c r="H14" s="28"/>
      <c r="I14" s="33"/>
      <c r="J14" s="33"/>
      <c r="K14" s="28"/>
      <c r="L14" s="40">
        <f t="shared" si="0"/>
        <v>0</v>
      </c>
      <c r="M14" s="28"/>
    </row>
    <row r="15" spans="1:13" ht="17.100000000000001" customHeight="1" x14ac:dyDescent="0.25">
      <c r="A15" s="5">
        <v>5</v>
      </c>
      <c r="B15" s="5"/>
      <c r="C15" s="38"/>
      <c r="D15" s="5"/>
      <c r="E15" s="61"/>
      <c r="F15" s="38"/>
      <c r="G15" s="38"/>
      <c r="H15" s="28"/>
      <c r="I15" s="33"/>
      <c r="J15" s="33"/>
      <c r="K15" s="28"/>
      <c r="L15" s="40">
        <f t="shared" si="0"/>
        <v>0</v>
      </c>
      <c r="M15" s="28"/>
    </row>
    <row r="16" spans="1:13" ht="17.100000000000001" customHeight="1" x14ac:dyDescent="0.25">
      <c r="A16" s="5">
        <v>6</v>
      </c>
      <c r="B16" s="5"/>
      <c r="C16" s="38"/>
      <c r="D16" s="5"/>
      <c r="E16" s="61"/>
      <c r="F16" s="38"/>
      <c r="G16" s="38"/>
      <c r="H16" s="28"/>
      <c r="I16" s="33"/>
      <c r="J16" s="33"/>
      <c r="K16" s="28"/>
      <c r="L16" s="40">
        <f t="shared" si="0"/>
        <v>0</v>
      </c>
      <c r="M16" s="28"/>
    </row>
    <row r="17" spans="1:13" ht="17.100000000000001" customHeight="1" x14ac:dyDescent="0.25">
      <c r="A17" s="5">
        <v>7</v>
      </c>
      <c r="B17" s="5"/>
      <c r="C17" s="38"/>
      <c r="D17" s="5"/>
      <c r="E17" s="61"/>
      <c r="F17" s="38"/>
      <c r="G17" s="38"/>
      <c r="H17" s="28"/>
      <c r="I17" s="33"/>
      <c r="J17" s="33"/>
      <c r="K17" s="28"/>
      <c r="L17" s="40">
        <f t="shared" si="0"/>
        <v>0</v>
      </c>
      <c r="M17" s="28"/>
    </row>
    <row r="18" spans="1:13" ht="17.100000000000001" customHeight="1" x14ac:dyDescent="0.25">
      <c r="A18" s="5">
        <v>8</v>
      </c>
      <c r="B18" s="5"/>
      <c r="C18" s="38"/>
      <c r="D18" s="5"/>
      <c r="E18" s="61"/>
      <c r="F18" s="38"/>
      <c r="G18" s="38"/>
      <c r="H18" s="28"/>
      <c r="I18" s="33"/>
      <c r="J18" s="33"/>
      <c r="K18" s="28"/>
      <c r="L18" s="40">
        <f t="shared" si="0"/>
        <v>0</v>
      </c>
      <c r="M18" s="28"/>
    </row>
    <row r="19" spans="1:13" ht="17.100000000000001" customHeight="1" x14ac:dyDescent="0.25">
      <c r="A19" s="5">
        <v>9</v>
      </c>
      <c r="B19" s="5"/>
      <c r="C19" s="38"/>
      <c r="D19" s="5"/>
      <c r="E19" s="61"/>
      <c r="F19" s="38"/>
      <c r="G19" s="38"/>
      <c r="H19" s="28"/>
      <c r="I19" s="33"/>
      <c r="J19" s="33"/>
      <c r="K19" s="28"/>
      <c r="L19" s="40">
        <f t="shared" si="0"/>
        <v>0</v>
      </c>
      <c r="M19" s="28"/>
    </row>
    <row r="20" spans="1:13" ht="17.100000000000001" customHeight="1" x14ac:dyDescent="0.25">
      <c r="A20" s="5">
        <v>10</v>
      </c>
      <c r="B20" s="5"/>
      <c r="C20" s="38"/>
      <c r="D20" s="5"/>
      <c r="E20" s="61"/>
      <c r="F20" s="38"/>
      <c r="G20" s="38"/>
      <c r="H20" s="28"/>
      <c r="I20" s="33"/>
      <c r="J20" s="33"/>
      <c r="K20" s="28"/>
      <c r="L20" s="40">
        <f t="shared" si="0"/>
        <v>0</v>
      </c>
      <c r="M20" s="34"/>
    </row>
    <row r="21" spans="1:13" ht="17.100000000000001" customHeight="1" thickBot="1" x14ac:dyDescent="0.3">
      <c r="A21" s="11">
        <v>11</v>
      </c>
      <c r="B21" s="11"/>
      <c r="C21" s="12"/>
      <c r="D21" s="11"/>
      <c r="E21" s="62"/>
      <c r="F21" s="12"/>
      <c r="G21" s="12"/>
      <c r="H21" s="29"/>
      <c r="I21" s="68"/>
      <c r="J21" s="68"/>
      <c r="K21" s="29"/>
      <c r="L21" s="41">
        <f t="shared" si="0"/>
        <v>0</v>
      </c>
      <c r="M21" s="29"/>
    </row>
    <row r="22" spans="1:13" ht="17.100000000000001" customHeight="1" thickBot="1" x14ac:dyDescent="0.3">
      <c r="A22" s="69">
        <v>12</v>
      </c>
      <c r="B22" s="69" t="s">
        <v>78</v>
      </c>
      <c r="C22" s="70"/>
      <c r="D22" s="69"/>
      <c r="E22" s="71"/>
      <c r="F22" s="70"/>
      <c r="G22" s="70"/>
      <c r="H22" s="73">
        <f>SUM(H11:H21)</f>
        <v>0</v>
      </c>
      <c r="I22" s="72"/>
      <c r="J22" s="72"/>
      <c r="K22" s="73">
        <f>SUM(K11:K21)</f>
        <v>0</v>
      </c>
      <c r="L22" s="73">
        <f>SUM(L11:L21)</f>
        <v>0</v>
      </c>
      <c r="M22" s="73">
        <f>SUM(M11:M21)</f>
        <v>0</v>
      </c>
    </row>
    <row r="23" spans="1:13" ht="17.100000000000001" customHeight="1" thickBot="1" x14ac:dyDescent="0.3">
      <c r="A23" s="69">
        <v>13</v>
      </c>
      <c r="B23" s="69" t="s">
        <v>74</v>
      </c>
      <c r="C23" s="99"/>
      <c r="D23" s="69"/>
      <c r="E23" s="71"/>
      <c r="F23" s="70"/>
      <c r="G23" s="70"/>
      <c r="H23" s="73">
        <f>-H22*C23</f>
        <v>0</v>
      </c>
      <c r="I23" s="69"/>
      <c r="J23" s="69"/>
      <c r="K23" s="73">
        <f>-K22*C23</f>
        <v>0</v>
      </c>
      <c r="L23" s="73">
        <f>-L22*C23</f>
        <v>0</v>
      </c>
      <c r="M23" s="73">
        <f>-M22*C23</f>
        <v>0</v>
      </c>
    </row>
    <row r="24" spans="1:13" ht="17.100000000000001" customHeight="1" thickBot="1" x14ac:dyDescent="0.3">
      <c r="A24" s="32">
        <v>14</v>
      </c>
      <c r="B24" s="32" t="s">
        <v>79</v>
      </c>
      <c r="C24" s="86"/>
      <c r="D24" s="32"/>
      <c r="E24" s="87"/>
      <c r="F24" s="86"/>
      <c r="G24" s="86"/>
      <c r="H24" s="88">
        <f>+H22+H23</f>
        <v>0</v>
      </c>
      <c r="I24" s="32"/>
      <c r="J24" s="89"/>
      <c r="K24" s="90">
        <f>+K22+K23</f>
        <v>0</v>
      </c>
      <c r="L24" s="73">
        <f>+L22+L23</f>
        <v>0</v>
      </c>
      <c r="M24" s="73">
        <f>+M22+M23</f>
        <v>0</v>
      </c>
    </row>
    <row r="25" spans="1:13" ht="17.100000000000001" customHeight="1" thickBot="1" x14ac:dyDescent="0.3">
      <c r="A25" s="69">
        <v>15</v>
      </c>
      <c r="B25" s="91" t="s">
        <v>80</v>
      </c>
      <c r="C25" s="92"/>
      <c r="D25" s="93"/>
      <c r="E25" s="95"/>
      <c r="F25" s="96"/>
      <c r="G25" s="96"/>
      <c r="H25" s="73"/>
      <c r="I25" s="97"/>
      <c r="J25" s="97"/>
      <c r="K25" s="73"/>
      <c r="L25" s="73"/>
      <c r="M25" s="73"/>
    </row>
    <row r="26" spans="1:13" ht="17.100000000000001" customHeight="1" thickBot="1" x14ac:dyDescent="0.3">
      <c r="A26" s="69">
        <v>16</v>
      </c>
      <c r="B26" s="69" t="s">
        <v>75</v>
      </c>
      <c r="C26" s="70"/>
      <c r="D26" s="69"/>
      <c r="E26" s="71"/>
      <c r="F26" s="70"/>
      <c r="G26" s="70"/>
      <c r="H26" s="73">
        <f>+H24+H25</f>
        <v>0</v>
      </c>
      <c r="I26" s="97"/>
      <c r="J26" s="97"/>
      <c r="K26" s="94">
        <f>+K24+K25</f>
        <v>0</v>
      </c>
      <c r="L26" s="42">
        <f>+L24+L25</f>
        <v>0</v>
      </c>
      <c r="M26" s="42">
        <f>+M24+M25</f>
        <v>0</v>
      </c>
    </row>
    <row r="29" spans="1:13" x14ac:dyDescent="0.25">
      <c r="A29" s="1" t="s">
        <v>43</v>
      </c>
      <c r="B29" s="1"/>
    </row>
    <row r="31" spans="1:13" x14ac:dyDescent="0.25">
      <c r="A31" s="12"/>
      <c r="B31" s="19"/>
      <c r="C31" s="12" t="s">
        <v>32</v>
      </c>
      <c r="D31" s="12"/>
      <c r="E31" s="12"/>
      <c r="F31" s="12" t="s">
        <v>59</v>
      </c>
      <c r="G31" s="12"/>
      <c r="H31" s="12"/>
      <c r="I31" s="12" t="s">
        <v>40</v>
      </c>
      <c r="J31" s="12" t="s">
        <v>71</v>
      </c>
      <c r="K31" s="12" t="s">
        <v>42</v>
      </c>
      <c r="L31" s="12" t="s">
        <v>41</v>
      </c>
      <c r="M31" s="12" t="s">
        <v>42</v>
      </c>
    </row>
    <row r="32" spans="1:13" x14ac:dyDescent="0.25">
      <c r="A32" s="13"/>
      <c r="B32" s="25"/>
      <c r="C32" s="13" t="s">
        <v>33</v>
      </c>
      <c r="D32" s="13" t="s">
        <v>27</v>
      </c>
      <c r="E32" s="13"/>
      <c r="F32" s="13" t="s">
        <v>60</v>
      </c>
      <c r="G32" s="13" t="s">
        <v>37</v>
      </c>
      <c r="H32" s="13" t="s">
        <v>38</v>
      </c>
      <c r="I32" s="14" t="s">
        <v>39</v>
      </c>
      <c r="J32" s="14" t="s">
        <v>72</v>
      </c>
      <c r="K32" s="14">
        <v>44196</v>
      </c>
      <c r="L32" s="106">
        <v>2021</v>
      </c>
      <c r="M32" s="14">
        <v>44561</v>
      </c>
    </row>
    <row r="33" spans="1:13" ht="13.8" thickBot="1" x14ac:dyDescent="0.3">
      <c r="A33" s="15"/>
      <c r="B33" s="21"/>
      <c r="C33" s="15" t="s">
        <v>34</v>
      </c>
      <c r="D33" s="15" t="s">
        <v>35</v>
      </c>
      <c r="E33" s="15" t="s">
        <v>36</v>
      </c>
      <c r="F33" s="15" t="s">
        <v>12</v>
      </c>
      <c r="G33" s="15" t="s">
        <v>76</v>
      </c>
      <c r="H33" s="15" t="s">
        <v>85</v>
      </c>
      <c r="I33" s="16" t="s">
        <v>15</v>
      </c>
      <c r="J33" s="16" t="s">
        <v>15</v>
      </c>
      <c r="K33" s="16" t="s">
        <v>85</v>
      </c>
      <c r="L33" s="16" t="s">
        <v>85</v>
      </c>
      <c r="M33" s="15" t="s">
        <v>85</v>
      </c>
    </row>
    <row r="34" spans="1:13" ht="17.100000000000001" customHeight="1" thickBot="1" x14ac:dyDescent="0.3">
      <c r="A34" s="5">
        <v>1</v>
      </c>
      <c r="B34" s="5" t="s">
        <v>31</v>
      </c>
      <c r="C34" s="38"/>
      <c r="D34" s="5"/>
      <c r="E34" s="61"/>
      <c r="F34" s="38"/>
      <c r="G34" s="38"/>
      <c r="H34" s="63"/>
      <c r="I34" s="33"/>
      <c r="J34" s="33"/>
      <c r="K34" s="28"/>
      <c r="L34" s="31"/>
      <c r="M34" s="31"/>
    </row>
    <row r="36" spans="1:13" ht="9" customHeight="1" thickBot="1" x14ac:dyDescent="0.3"/>
    <row r="37" spans="1:13" ht="17.100000000000001" customHeight="1" thickBot="1" x14ac:dyDescent="0.3">
      <c r="A37" s="1" t="s">
        <v>101</v>
      </c>
      <c r="B37" s="1"/>
      <c r="L37" s="42">
        <f>L26+L34</f>
        <v>0</v>
      </c>
      <c r="M37" s="42">
        <f>M26+M34</f>
        <v>0</v>
      </c>
    </row>
  </sheetData>
  <phoneticPr fontId="12" type="noConversion"/>
  <pageMargins left="0.33" right="0.35" top="0.35433070866141736" bottom="0.28000000000000003" header="0.21" footer="0.17"/>
  <pageSetup paperSize="9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L38" sqref="L38"/>
    </sheetView>
  </sheetViews>
  <sheetFormatPr baseColWidth="10" defaultRowHeight="13.2" x14ac:dyDescent="0.25"/>
  <cols>
    <col min="6" max="6" width="18.6640625" customWidth="1"/>
    <col min="7" max="7" width="8.6640625" customWidth="1"/>
  </cols>
  <sheetData>
    <row r="1" spans="1:7" ht="17.399999999999999" customHeight="1" x14ac:dyDescent="0.25">
      <c r="A1" s="10" t="s">
        <v>105</v>
      </c>
      <c r="G1" s="7"/>
    </row>
    <row r="2" spans="1:7" s="10" customFormat="1" ht="17.399999999999999" customHeight="1" x14ac:dyDescent="0.25">
      <c r="A2" s="10" t="s">
        <v>104</v>
      </c>
    </row>
    <row r="3" spans="1:7" s="115" customFormat="1" ht="13.8" x14ac:dyDescent="0.25">
      <c r="A3" s="10"/>
      <c r="G3" s="7"/>
    </row>
    <row r="4" spans="1:7" s="115" customFormat="1" ht="13.8" x14ac:dyDescent="0.25">
      <c r="A4" s="10"/>
      <c r="G4" s="7"/>
    </row>
    <row r="6" spans="1:7" x14ac:dyDescent="0.25">
      <c r="A6" s="111" t="s">
        <v>90</v>
      </c>
      <c r="B6" s="111"/>
      <c r="C6" s="111"/>
      <c r="D6" s="111"/>
      <c r="E6" s="111"/>
      <c r="F6" s="111"/>
      <c r="G6" s="111"/>
    </row>
    <row r="7" spans="1:7" x14ac:dyDescent="0.25">
      <c r="A7" s="124" t="s">
        <v>117</v>
      </c>
      <c r="B7" s="111"/>
      <c r="C7" s="111"/>
      <c r="D7" s="111"/>
      <c r="E7" s="111"/>
      <c r="F7" s="111"/>
      <c r="G7" s="111"/>
    </row>
    <row r="8" spans="1:7" x14ac:dyDescent="0.25">
      <c r="A8" s="124" t="s">
        <v>118</v>
      </c>
      <c r="B8" s="111"/>
      <c r="C8" s="111"/>
      <c r="D8" s="111"/>
      <c r="E8" s="111"/>
      <c r="F8" s="111"/>
      <c r="G8" s="111"/>
    </row>
    <row r="10" spans="1:7" x14ac:dyDescent="0.25">
      <c r="A10" t="s">
        <v>45</v>
      </c>
    </row>
    <row r="11" spans="1:7" x14ac:dyDescent="0.25">
      <c r="A11" t="s">
        <v>46</v>
      </c>
    </row>
    <row r="12" spans="1:7" x14ac:dyDescent="0.25">
      <c r="A12" s="124" t="s">
        <v>130</v>
      </c>
      <c r="F12" s="49" t="e">
        <f>+AfA!O36</f>
        <v>#DIV/0!</v>
      </c>
      <c r="G12" t="s">
        <v>86</v>
      </c>
    </row>
    <row r="13" spans="1:7" x14ac:dyDescent="0.25">
      <c r="F13" s="30"/>
    </row>
    <row r="14" spans="1:7" x14ac:dyDescent="0.25">
      <c r="F14" s="30"/>
    </row>
    <row r="15" spans="1:7" x14ac:dyDescent="0.25">
      <c r="A15" t="s">
        <v>47</v>
      </c>
      <c r="F15" s="30"/>
    </row>
    <row r="16" spans="1:7" x14ac:dyDescent="0.25">
      <c r="A16" s="124" t="s">
        <v>131</v>
      </c>
      <c r="F16" s="49">
        <f>FK!M37</f>
        <v>0</v>
      </c>
      <c r="G16" t="s">
        <v>86</v>
      </c>
    </row>
    <row r="17" spans="1:7" x14ac:dyDescent="0.25">
      <c r="F17" s="30"/>
    </row>
    <row r="18" spans="1:7" x14ac:dyDescent="0.25">
      <c r="F18" s="30"/>
    </row>
    <row r="19" spans="1:7" x14ac:dyDescent="0.25">
      <c r="A19" t="s">
        <v>48</v>
      </c>
    </row>
    <row r="20" spans="1:7" x14ac:dyDescent="0.25">
      <c r="A20" t="s">
        <v>49</v>
      </c>
      <c r="F20" s="49" t="e">
        <f>F12-F16</f>
        <v>#DIV/0!</v>
      </c>
      <c r="G20" t="s">
        <v>86</v>
      </c>
    </row>
    <row r="21" spans="1:7" x14ac:dyDescent="0.25">
      <c r="F21" s="30"/>
    </row>
    <row r="22" spans="1:7" x14ac:dyDescent="0.25">
      <c r="F22" s="30"/>
    </row>
    <row r="23" spans="1:7" x14ac:dyDescent="0.25">
      <c r="A23" t="s">
        <v>50</v>
      </c>
      <c r="E23" s="144">
        <v>2.12E-2</v>
      </c>
      <c r="F23" s="49" t="e">
        <f>F20*E23</f>
        <v>#DIV/0!</v>
      </c>
      <c r="G23" t="s">
        <v>86</v>
      </c>
    </row>
  </sheetData>
  <phoneticPr fontId="12" type="noConversion"/>
  <pageMargins left="1.02" right="0.59" top="0.984251969" bottom="0.984251969" header="0.4921259845" footer="0.4921259845"/>
  <pageSetup paperSize="9" orientation="portrait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4"/>
  <sheetViews>
    <sheetView topLeftCell="A7" workbookViewId="0">
      <selection activeCell="E42" sqref="E42"/>
    </sheetView>
  </sheetViews>
  <sheetFormatPr baseColWidth="10" defaultRowHeight="13.2" x14ac:dyDescent="0.25"/>
  <cols>
    <col min="1" max="1" width="7.6640625" customWidth="1"/>
    <col min="2" max="2" width="23.6640625" customWidth="1"/>
    <col min="3" max="3" width="8.6640625" customWidth="1"/>
    <col min="4" max="5" width="12.6640625" customWidth="1"/>
    <col min="6" max="6" width="14.109375" customWidth="1"/>
    <col min="7" max="7" width="12.6640625" customWidth="1"/>
    <col min="8" max="8" width="3.6640625" customWidth="1"/>
    <col min="9" max="9" width="0" hidden="1" customWidth="1"/>
  </cols>
  <sheetData>
    <row r="1" spans="1:7" ht="17.399999999999999" customHeight="1" x14ac:dyDescent="0.25">
      <c r="A1" s="10" t="s">
        <v>107</v>
      </c>
    </row>
    <row r="2" spans="1:7" s="115" customFormat="1" ht="17.399999999999999" customHeight="1" x14ac:dyDescent="0.25">
      <c r="A2" s="10" t="s">
        <v>108</v>
      </c>
    </row>
    <row r="3" spans="1:7" ht="17.399999999999999" customHeight="1" x14ac:dyDescent="0.25">
      <c r="A3" s="10" t="s">
        <v>109</v>
      </c>
    </row>
    <row r="4" spans="1:7" s="115" customFormat="1" ht="13.8" x14ac:dyDescent="0.25">
      <c r="A4" s="10"/>
    </row>
    <row r="5" spans="1:7" x14ac:dyDescent="0.25">
      <c r="G5" s="121"/>
    </row>
    <row r="6" spans="1:7" x14ac:dyDescent="0.25">
      <c r="A6" s="1" t="s">
        <v>119</v>
      </c>
      <c r="B6" s="124" t="s">
        <v>137</v>
      </c>
      <c r="C6" s="112"/>
      <c r="D6" s="112"/>
      <c r="E6" s="143"/>
      <c r="F6" s="122"/>
      <c r="G6" s="107"/>
    </row>
    <row r="7" spans="1:7" s="115" customFormat="1" x14ac:dyDescent="0.25">
      <c r="A7" s="1"/>
      <c r="B7" s="124" t="s">
        <v>138</v>
      </c>
      <c r="E7" s="143"/>
      <c r="F7" s="122"/>
      <c r="G7" s="107"/>
    </row>
    <row r="8" spans="1:7" x14ac:dyDescent="0.25">
      <c r="A8" s="24"/>
      <c r="B8" s="124" t="s">
        <v>139</v>
      </c>
      <c r="E8" s="107"/>
      <c r="F8" s="116"/>
      <c r="G8" s="107"/>
    </row>
    <row r="9" spans="1:7" s="115" customFormat="1" x14ac:dyDescent="0.25">
      <c r="A9" s="116"/>
      <c r="B9" s="124" t="s">
        <v>141</v>
      </c>
      <c r="E9" s="121"/>
      <c r="F9" s="116"/>
    </row>
    <row r="10" spans="1:7" x14ac:dyDescent="0.25">
      <c r="A10" s="116"/>
      <c r="B10" s="124" t="s">
        <v>140</v>
      </c>
    </row>
    <row r="11" spans="1:7" x14ac:dyDescent="0.25">
      <c r="B11" s="24"/>
    </row>
    <row r="12" spans="1:7" x14ac:dyDescent="0.25">
      <c r="A12" s="135" t="s">
        <v>120</v>
      </c>
      <c r="B12" s="124" t="s">
        <v>142</v>
      </c>
      <c r="G12" s="107"/>
    </row>
    <row r="13" spans="1:7" s="115" customFormat="1" x14ac:dyDescent="0.25">
      <c r="A13" s="135"/>
      <c r="B13" s="124" t="s">
        <v>135</v>
      </c>
    </row>
    <row r="14" spans="1:7" s="115" customFormat="1" x14ac:dyDescent="0.25">
      <c r="A14" s="135"/>
      <c r="B14" s="124" t="s">
        <v>136</v>
      </c>
    </row>
    <row r="15" spans="1:7" s="115" customFormat="1" x14ac:dyDescent="0.25">
      <c r="A15" s="135"/>
      <c r="B15" s="124" t="s">
        <v>132</v>
      </c>
    </row>
    <row r="16" spans="1:7" s="115" customFormat="1" x14ac:dyDescent="0.25">
      <c r="A16" s="135"/>
      <c r="B16" s="124" t="s">
        <v>133</v>
      </c>
    </row>
    <row r="17" spans="1:7" s="115" customFormat="1" x14ac:dyDescent="0.25">
      <c r="A17" s="135"/>
      <c r="B17" s="124" t="s">
        <v>134</v>
      </c>
    </row>
    <row r="18" spans="1:7" s="115" customFormat="1" x14ac:dyDescent="0.25">
      <c r="A18" s="135"/>
      <c r="B18" s="124"/>
    </row>
    <row r="19" spans="1:7" s="115" customFormat="1" x14ac:dyDescent="0.25">
      <c r="A19" s="135"/>
      <c r="B19" s="124"/>
    </row>
    <row r="20" spans="1:7" s="115" customFormat="1" x14ac:dyDescent="0.25">
      <c r="A20" s="124"/>
    </row>
    <row r="21" spans="1:7" x14ac:dyDescent="0.25">
      <c r="A21" s="54"/>
      <c r="B21" s="11"/>
      <c r="C21" s="11"/>
      <c r="D21" s="12" t="s">
        <v>51</v>
      </c>
      <c r="E21" s="11"/>
      <c r="F21" s="11"/>
      <c r="G21" s="12" t="s">
        <v>55</v>
      </c>
    </row>
    <row r="22" spans="1:7" x14ac:dyDescent="0.25">
      <c r="A22" s="13"/>
      <c r="B22" s="13"/>
      <c r="C22" s="13"/>
      <c r="D22" s="13" t="s">
        <v>21</v>
      </c>
      <c r="E22" s="13" t="s">
        <v>52</v>
      </c>
      <c r="F22" s="13" t="s">
        <v>52</v>
      </c>
      <c r="G22" s="13" t="s">
        <v>21</v>
      </c>
    </row>
    <row r="23" spans="1:7" x14ac:dyDescent="0.25">
      <c r="A23" s="13"/>
      <c r="B23" s="13" t="s">
        <v>27</v>
      </c>
      <c r="C23" s="13" t="s">
        <v>26</v>
      </c>
      <c r="D23" s="13" t="s">
        <v>16</v>
      </c>
      <c r="E23" s="13" t="s">
        <v>53</v>
      </c>
      <c r="F23" s="13">
        <v>2021</v>
      </c>
      <c r="G23" s="13" t="s">
        <v>16</v>
      </c>
    </row>
    <row r="24" spans="1:7" x14ac:dyDescent="0.25">
      <c r="A24" s="15"/>
      <c r="B24" s="15" t="s">
        <v>28</v>
      </c>
      <c r="C24" s="15" t="s">
        <v>12</v>
      </c>
      <c r="D24" s="15" t="s">
        <v>85</v>
      </c>
      <c r="E24" s="15" t="s">
        <v>54</v>
      </c>
      <c r="F24" s="126"/>
      <c r="G24" s="15" t="s">
        <v>85</v>
      </c>
    </row>
    <row r="25" spans="1:7" ht="17.100000000000001" customHeight="1" x14ac:dyDescent="0.25">
      <c r="A25" s="5">
        <v>1</v>
      </c>
      <c r="B25" s="51">
        <f>+AfA!B11</f>
        <v>0</v>
      </c>
      <c r="C25" s="52">
        <f>+AfA!C11</f>
        <v>0</v>
      </c>
      <c r="D25" s="113">
        <f>+AfA!E11</f>
        <v>0</v>
      </c>
      <c r="E25" s="37"/>
      <c r="F25" s="114">
        <v>126.8</v>
      </c>
      <c r="G25" s="40" t="e">
        <f>D25*F25/E25</f>
        <v>#DIV/0!</v>
      </c>
    </row>
    <row r="26" spans="1:7" ht="17.100000000000001" customHeight="1" x14ac:dyDescent="0.25">
      <c r="A26" s="5">
        <v>2</v>
      </c>
      <c r="B26" s="51">
        <f>+AfA!B12</f>
        <v>0</v>
      </c>
      <c r="C26" s="52">
        <f>+AfA!C12</f>
        <v>0</v>
      </c>
      <c r="D26" s="40">
        <f>+AfA!E12</f>
        <v>0</v>
      </c>
      <c r="E26" s="37"/>
      <c r="F26" s="114">
        <v>126.8</v>
      </c>
      <c r="G26" s="113" t="e">
        <f t="shared" ref="G26:G38" si="0">D26*F26/E26</f>
        <v>#DIV/0!</v>
      </c>
    </row>
    <row r="27" spans="1:7" ht="17.100000000000001" customHeight="1" x14ac:dyDescent="0.25">
      <c r="A27" s="5">
        <v>3</v>
      </c>
      <c r="B27" s="51">
        <f>+AfA!B13</f>
        <v>0</v>
      </c>
      <c r="C27" s="52">
        <f>+AfA!C13</f>
        <v>0</v>
      </c>
      <c r="D27" s="40">
        <f>+AfA!E13</f>
        <v>0</v>
      </c>
      <c r="E27" s="37"/>
      <c r="F27" s="114">
        <v>126.8</v>
      </c>
      <c r="G27" s="113" t="e">
        <f t="shared" si="0"/>
        <v>#DIV/0!</v>
      </c>
    </row>
    <row r="28" spans="1:7" ht="17.100000000000001" customHeight="1" x14ac:dyDescent="0.25">
      <c r="A28" s="5">
        <v>4</v>
      </c>
      <c r="B28" s="51">
        <f>+AfA!B14</f>
        <v>0</v>
      </c>
      <c r="C28" s="52">
        <f>+AfA!C14</f>
        <v>0</v>
      </c>
      <c r="D28" s="40">
        <f>+AfA!E14</f>
        <v>0</v>
      </c>
      <c r="E28" s="37"/>
      <c r="F28" s="114">
        <v>126.8</v>
      </c>
      <c r="G28" s="113" t="e">
        <f t="shared" si="0"/>
        <v>#DIV/0!</v>
      </c>
    </row>
    <row r="29" spans="1:7" ht="17.100000000000001" customHeight="1" x14ac:dyDescent="0.25">
      <c r="A29" s="5">
        <v>5</v>
      </c>
      <c r="B29" s="51">
        <f>+AfA!B15</f>
        <v>0</v>
      </c>
      <c r="C29" s="52">
        <f>+AfA!C15</f>
        <v>0</v>
      </c>
      <c r="D29" s="40">
        <f>+AfA!E15</f>
        <v>0</v>
      </c>
      <c r="E29" s="37"/>
      <c r="F29" s="114">
        <v>126.8</v>
      </c>
      <c r="G29" s="113" t="e">
        <f t="shared" si="0"/>
        <v>#DIV/0!</v>
      </c>
    </row>
    <row r="30" spans="1:7" ht="17.100000000000001" customHeight="1" x14ac:dyDescent="0.25">
      <c r="A30" s="5">
        <v>6</v>
      </c>
      <c r="B30" s="51">
        <f>+AfA!B16</f>
        <v>0</v>
      </c>
      <c r="C30" s="52">
        <f>+AfA!C16</f>
        <v>0</v>
      </c>
      <c r="D30" s="40">
        <f>+AfA!E16</f>
        <v>0</v>
      </c>
      <c r="E30" s="37"/>
      <c r="F30" s="114">
        <v>126.8</v>
      </c>
      <c r="G30" s="113" t="e">
        <f t="shared" si="0"/>
        <v>#DIV/0!</v>
      </c>
    </row>
    <row r="31" spans="1:7" ht="17.100000000000001" customHeight="1" x14ac:dyDescent="0.25">
      <c r="A31" s="5">
        <v>7</v>
      </c>
      <c r="B31" s="51">
        <f>+AfA!B17</f>
        <v>0</v>
      </c>
      <c r="C31" s="52">
        <f>+AfA!C17</f>
        <v>0</v>
      </c>
      <c r="D31" s="40">
        <f>+AfA!E17</f>
        <v>0</v>
      </c>
      <c r="E31" s="37"/>
      <c r="F31" s="114">
        <v>126.8</v>
      </c>
      <c r="G31" s="113" t="e">
        <f t="shared" si="0"/>
        <v>#DIV/0!</v>
      </c>
    </row>
    <row r="32" spans="1:7" ht="17.100000000000001" customHeight="1" x14ac:dyDescent="0.25">
      <c r="A32" s="5">
        <v>8</v>
      </c>
      <c r="B32" s="51">
        <f>+AfA!B18</f>
        <v>0</v>
      </c>
      <c r="C32" s="52">
        <f>+AfA!C18</f>
        <v>0</v>
      </c>
      <c r="D32" s="40">
        <f>+AfA!E18</f>
        <v>0</v>
      </c>
      <c r="E32" s="37"/>
      <c r="F32" s="114">
        <v>126.8</v>
      </c>
      <c r="G32" s="113" t="e">
        <f t="shared" si="0"/>
        <v>#DIV/0!</v>
      </c>
    </row>
    <row r="33" spans="1:9" ht="17.100000000000001" customHeight="1" x14ac:dyDescent="0.25">
      <c r="A33" s="5">
        <v>9</v>
      </c>
      <c r="B33" s="51">
        <f>+AfA!B19</f>
        <v>0</v>
      </c>
      <c r="C33" s="52">
        <f>+AfA!C19</f>
        <v>0</v>
      </c>
      <c r="D33" s="40">
        <f>+AfA!E19</f>
        <v>0</v>
      </c>
      <c r="E33" s="37"/>
      <c r="F33" s="114">
        <v>126.8</v>
      </c>
      <c r="G33" s="113" t="e">
        <f t="shared" si="0"/>
        <v>#DIV/0!</v>
      </c>
    </row>
    <row r="34" spans="1:9" ht="17.100000000000001" customHeight="1" x14ac:dyDescent="0.25">
      <c r="A34" s="5">
        <v>10</v>
      </c>
      <c r="B34" s="51">
        <f>+AfA!B20</f>
        <v>0</v>
      </c>
      <c r="C34" s="52">
        <f>+AfA!C20</f>
        <v>0</v>
      </c>
      <c r="D34" s="40">
        <f>+AfA!E20</f>
        <v>0</v>
      </c>
      <c r="E34" s="37"/>
      <c r="F34" s="114">
        <v>126.8</v>
      </c>
      <c r="G34" s="113" t="e">
        <f t="shared" si="0"/>
        <v>#DIV/0!</v>
      </c>
    </row>
    <row r="35" spans="1:9" ht="17.100000000000001" customHeight="1" x14ac:dyDescent="0.25">
      <c r="A35" s="5">
        <v>11</v>
      </c>
      <c r="B35" s="51">
        <f>+AfA!B21</f>
        <v>0</v>
      </c>
      <c r="C35" s="52">
        <f>+AfA!C21</f>
        <v>0</v>
      </c>
      <c r="D35" s="40">
        <f>+AfA!E21</f>
        <v>0</v>
      </c>
      <c r="E35" s="37"/>
      <c r="F35" s="114">
        <v>126.8</v>
      </c>
      <c r="G35" s="113" t="e">
        <f t="shared" si="0"/>
        <v>#DIV/0!</v>
      </c>
    </row>
    <row r="36" spans="1:9" ht="17.100000000000001" customHeight="1" x14ac:dyDescent="0.25">
      <c r="A36" s="5">
        <v>12</v>
      </c>
      <c r="B36" s="51">
        <f>+AfA!B22</f>
        <v>0</v>
      </c>
      <c r="C36" s="52">
        <f>+AfA!C22</f>
        <v>0</v>
      </c>
      <c r="D36" s="40">
        <f>+AfA!E22</f>
        <v>0</v>
      </c>
      <c r="E36" s="37"/>
      <c r="F36" s="114">
        <v>126.8</v>
      </c>
      <c r="G36" s="113" t="e">
        <f t="shared" si="0"/>
        <v>#DIV/0!</v>
      </c>
    </row>
    <row r="37" spans="1:9" ht="17.100000000000001" customHeight="1" x14ac:dyDescent="0.25">
      <c r="A37" s="27">
        <v>13</v>
      </c>
      <c r="B37" s="51">
        <f>+AfA!B23</f>
        <v>0</v>
      </c>
      <c r="C37" s="52">
        <f>+AfA!C23</f>
        <v>0</v>
      </c>
      <c r="D37" s="40">
        <f>+AfA!E23</f>
        <v>0</v>
      </c>
      <c r="E37" s="37"/>
      <c r="F37" s="114">
        <v>126.8</v>
      </c>
      <c r="G37" s="113" t="e">
        <f t="shared" si="0"/>
        <v>#DIV/0!</v>
      </c>
    </row>
    <row r="38" spans="1:9" ht="17.100000000000001" customHeight="1" thickBot="1" x14ac:dyDescent="0.3">
      <c r="A38" s="11">
        <v>14</v>
      </c>
      <c r="B38" s="51">
        <f>+AfA!B24</f>
        <v>0</v>
      </c>
      <c r="C38" s="53"/>
      <c r="D38" s="40">
        <f>+AfA!E24</f>
        <v>0</v>
      </c>
      <c r="E38" s="12"/>
      <c r="F38" s="114">
        <v>126.8</v>
      </c>
      <c r="G38" s="113" t="e">
        <f t="shared" si="0"/>
        <v>#DIV/0!</v>
      </c>
    </row>
    <row r="39" spans="1:9" ht="17.100000000000001" customHeight="1" thickBot="1" x14ac:dyDescent="0.3">
      <c r="A39" s="17"/>
      <c r="B39" s="17" t="s">
        <v>29</v>
      </c>
      <c r="C39" s="17"/>
      <c r="D39" s="46">
        <f>SUM(D25:D38)</f>
        <v>0</v>
      </c>
      <c r="E39" s="17"/>
      <c r="F39" s="23"/>
      <c r="G39" s="42" t="e">
        <f>SUM(G25:G38)</f>
        <v>#DIV/0!</v>
      </c>
    </row>
    <row r="40" spans="1:9" s="115" customFormat="1" ht="17.100000000000001" customHeight="1" x14ac:dyDescent="0.25">
      <c r="A40" s="55"/>
      <c r="B40" s="55"/>
      <c r="C40" s="55"/>
      <c r="D40" s="56"/>
      <c r="E40" s="55"/>
      <c r="F40" s="55"/>
      <c r="G40" s="56"/>
    </row>
    <row r="41" spans="1:9" s="115" customFormat="1" ht="17.100000000000001" customHeight="1" x14ac:dyDescent="0.25">
      <c r="A41" s="55"/>
      <c r="B41" s="55"/>
      <c r="C41" s="55"/>
      <c r="D41" s="56"/>
      <c r="E41" s="55"/>
      <c r="F41" s="55"/>
      <c r="G41" s="56"/>
    </row>
    <row r="42" spans="1:9" s="115" customFormat="1" ht="17.100000000000001" customHeight="1" x14ac:dyDescent="0.25">
      <c r="A42" s="55"/>
      <c r="B42" s="115" t="s">
        <v>56</v>
      </c>
      <c r="E42" s="120">
        <v>2.5000000000000001E-3</v>
      </c>
      <c r="G42" s="138" t="e">
        <f>G39*E42</f>
        <v>#DIV/0!</v>
      </c>
      <c r="H42" s="116"/>
      <c r="I42" s="119">
        <v>2.5000000000000001E-3</v>
      </c>
    </row>
    <row r="43" spans="1:9" s="115" customFormat="1" ht="17.100000000000001" customHeight="1" x14ac:dyDescent="0.25">
      <c r="A43" s="55"/>
      <c r="B43" s="115" t="s">
        <v>57</v>
      </c>
      <c r="E43" s="118"/>
      <c r="F43" s="26"/>
      <c r="G43" s="49"/>
      <c r="I43" s="119">
        <v>5.0000000000000001E-3</v>
      </c>
    </row>
    <row r="44" spans="1:9" ht="17.100000000000001" customHeight="1" x14ac:dyDescent="0.25">
      <c r="A44" s="55"/>
      <c r="B44" s="55"/>
      <c r="C44" s="55"/>
      <c r="D44" s="56"/>
      <c r="E44" s="118"/>
      <c r="F44" s="55"/>
      <c r="G44" s="49"/>
      <c r="H44" s="116"/>
      <c r="I44" s="119">
        <v>0.01</v>
      </c>
    </row>
    <row r="47" spans="1:9" x14ac:dyDescent="0.25">
      <c r="A47" s="127"/>
      <c r="B47" s="55"/>
      <c r="C47" s="55"/>
      <c r="D47" s="128"/>
      <c r="E47" s="55"/>
      <c r="F47" s="55"/>
      <c r="G47" s="128"/>
    </row>
    <row r="48" spans="1:9" x14ac:dyDescent="0.25">
      <c r="A48" s="128"/>
      <c r="B48" s="128"/>
      <c r="C48" s="128"/>
      <c r="D48" s="128"/>
      <c r="E48" s="128"/>
      <c r="F48" s="128"/>
      <c r="G48" s="128"/>
    </row>
    <row r="49" spans="1:7" x14ac:dyDescent="0.25">
      <c r="A49" s="128"/>
      <c r="B49" s="128"/>
      <c r="C49" s="128"/>
      <c r="D49" s="128"/>
      <c r="E49" s="128"/>
      <c r="F49" s="128"/>
      <c r="G49" s="128"/>
    </row>
    <row r="50" spans="1:7" x14ac:dyDescent="0.25">
      <c r="A50" s="128"/>
      <c r="B50" s="128"/>
      <c r="C50" s="128"/>
      <c r="D50" s="128"/>
      <c r="E50" s="128"/>
      <c r="F50" s="129"/>
      <c r="G50" s="128"/>
    </row>
    <row r="51" spans="1:7" ht="17.100000000000001" customHeight="1" x14ac:dyDescent="0.25">
      <c r="A51" s="55"/>
      <c r="B51" s="130"/>
      <c r="C51" s="131"/>
      <c r="D51" s="132"/>
      <c r="E51" s="133"/>
      <c r="F51" s="131"/>
      <c r="G51" s="132"/>
    </row>
    <row r="53" spans="1:7" x14ac:dyDescent="0.25">
      <c r="E53" s="119"/>
    </row>
    <row r="54" spans="1:7" s="115" customFormat="1" x14ac:dyDescent="0.25"/>
    <row r="56" spans="1:7" s="115" customFormat="1" x14ac:dyDescent="0.25"/>
    <row r="57" spans="1:7" x14ac:dyDescent="0.25">
      <c r="G57" s="49"/>
    </row>
    <row r="60" spans="1:7" x14ac:dyDescent="0.25">
      <c r="E60" s="117"/>
    </row>
    <row r="61" spans="1:7" x14ac:dyDescent="0.25">
      <c r="F61" s="26"/>
      <c r="G61" s="49"/>
    </row>
    <row r="63" spans="1:7" x14ac:dyDescent="0.25">
      <c r="B63" s="116"/>
      <c r="C63" s="115"/>
      <c r="D63" s="115"/>
      <c r="E63" s="115"/>
      <c r="F63" s="115"/>
      <c r="G63" s="115"/>
    </row>
    <row r="64" spans="1:7" x14ac:dyDescent="0.25">
      <c r="B64" s="116"/>
      <c r="C64" s="115"/>
      <c r="D64" s="115"/>
      <c r="E64" s="115"/>
      <c r="F64" s="115"/>
      <c r="G64" s="115"/>
    </row>
  </sheetData>
  <phoneticPr fontId="12" type="noConversion"/>
  <dataValidations count="1">
    <dataValidation type="list" errorStyle="warning" showInputMessage="1" showErrorMessage="1" errorTitle="Instandhaltung" error="Bitte wählen Sie nur einen gültigen Wert aus der Auswahlliste" sqref="E42">
      <formula1>$I$42:$I$44</formula1>
    </dataValidation>
  </dataValidations>
  <pageMargins left="0.89" right="0.28000000000000003" top="1.02" bottom="0.984251969" header="0.4921259845" footer="0.4921259845"/>
  <pageSetup paperSize="9" orientation="portrait" verticalDpi="36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7" sqref="B7"/>
    </sheetView>
  </sheetViews>
  <sheetFormatPr baseColWidth="10" defaultRowHeight="13.2" x14ac:dyDescent="0.25"/>
  <cols>
    <col min="1" max="1" width="5.5546875" customWidth="1"/>
    <col min="2" max="2" width="23.6640625" customWidth="1"/>
    <col min="3" max="3" width="8.6640625" customWidth="1"/>
    <col min="4" max="7" width="12.6640625" customWidth="1"/>
  </cols>
  <sheetData>
    <row r="1" spans="1:7" s="115" customFormat="1" ht="17.399999999999999" customHeight="1" x14ac:dyDescent="0.25">
      <c r="A1" s="10" t="s">
        <v>110</v>
      </c>
      <c r="B1" s="6"/>
    </row>
    <row r="2" spans="1:7" ht="17.399999999999999" customHeight="1" x14ac:dyDescent="0.25">
      <c r="A2" s="10" t="s">
        <v>111</v>
      </c>
      <c r="B2" s="115"/>
      <c r="C2" s="115"/>
      <c r="D2" s="115"/>
      <c r="E2" s="115"/>
      <c r="F2" s="115"/>
    </row>
    <row r="3" spans="1:7" s="115" customFormat="1" ht="17.399999999999999" customHeight="1" x14ac:dyDescent="0.25">
      <c r="A3" s="10" t="s">
        <v>112</v>
      </c>
    </row>
    <row r="4" spans="1:7" s="115" customFormat="1" ht="13.95" customHeight="1" x14ac:dyDescent="0.25">
      <c r="A4" s="10"/>
    </row>
    <row r="5" spans="1:7" s="115" customFormat="1" ht="13.95" customHeight="1" x14ac:dyDescent="0.25">
      <c r="A5" s="10"/>
    </row>
    <row r="6" spans="1:7" x14ac:dyDescent="0.25">
      <c r="A6" s="1" t="s">
        <v>89</v>
      </c>
      <c r="B6" s="124" t="s">
        <v>143</v>
      </c>
      <c r="C6" s="115"/>
      <c r="D6" s="115"/>
    </row>
    <row r="7" spans="1:7" s="115" customFormat="1" x14ac:dyDescent="0.25">
      <c r="A7" s="1"/>
      <c r="B7" s="124" t="s">
        <v>121</v>
      </c>
    </row>
    <row r="8" spans="1:7" s="115" customFormat="1" x14ac:dyDescent="0.25">
      <c r="A8" s="1"/>
      <c r="B8" s="124" t="s">
        <v>122</v>
      </c>
    </row>
    <row r="9" spans="1:7" s="115" customFormat="1" x14ac:dyDescent="0.25">
      <c r="A9" s="1"/>
      <c r="B9" s="124" t="s">
        <v>124</v>
      </c>
    </row>
    <row r="10" spans="1:7" s="115" customFormat="1" x14ac:dyDescent="0.25">
      <c r="A10" s="116"/>
      <c r="B10" s="124" t="s">
        <v>123</v>
      </c>
    </row>
    <row r="11" spans="1:7" s="115" customFormat="1" x14ac:dyDescent="0.25">
      <c r="A11" s="116"/>
      <c r="B11" s="124"/>
    </row>
    <row r="12" spans="1:7" s="115" customFormat="1" x14ac:dyDescent="0.25">
      <c r="A12" s="116"/>
      <c r="B12" s="124"/>
    </row>
    <row r="13" spans="1:7" s="115" customFormat="1" x14ac:dyDescent="0.25">
      <c r="A13" s="116"/>
      <c r="B13" s="124"/>
    </row>
    <row r="14" spans="1:7" s="115" customFormat="1" x14ac:dyDescent="0.25">
      <c r="A14" s="116"/>
      <c r="B14" s="116"/>
    </row>
    <row r="15" spans="1:7" x14ac:dyDescent="0.25">
      <c r="A15" s="54"/>
      <c r="B15" s="11"/>
      <c r="C15" s="11"/>
      <c r="D15" s="12" t="s">
        <v>51</v>
      </c>
      <c r="E15" s="11"/>
      <c r="F15" s="11"/>
      <c r="G15" s="12" t="s">
        <v>55</v>
      </c>
    </row>
    <row r="16" spans="1:7" x14ac:dyDescent="0.25">
      <c r="A16" s="13"/>
      <c r="B16" s="13"/>
      <c r="C16" s="13"/>
      <c r="D16" s="13" t="s">
        <v>21</v>
      </c>
      <c r="E16" s="13" t="s">
        <v>52</v>
      </c>
      <c r="F16" s="13" t="s">
        <v>52</v>
      </c>
      <c r="G16" s="13" t="s">
        <v>21</v>
      </c>
    </row>
    <row r="17" spans="1:8" x14ac:dyDescent="0.25">
      <c r="A17" s="13"/>
      <c r="B17" s="13"/>
      <c r="C17" s="13" t="s">
        <v>26</v>
      </c>
      <c r="D17" s="13" t="s">
        <v>16</v>
      </c>
      <c r="E17" s="13" t="s">
        <v>53</v>
      </c>
      <c r="F17" s="13">
        <v>2021</v>
      </c>
      <c r="G17" s="13" t="s">
        <v>16</v>
      </c>
    </row>
    <row r="18" spans="1:8" ht="13.8" thickBot="1" x14ac:dyDescent="0.3">
      <c r="A18" s="15"/>
      <c r="B18" s="15" t="s">
        <v>64</v>
      </c>
      <c r="C18" s="15" t="s">
        <v>12</v>
      </c>
      <c r="D18" s="15" t="s">
        <v>85</v>
      </c>
      <c r="E18" s="15" t="s">
        <v>54</v>
      </c>
      <c r="F18" s="126"/>
      <c r="G18" s="13" t="s">
        <v>85</v>
      </c>
    </row>
    <row r="19" spans="1:8" ht="13.8" thickBot="1" x14ac:dyDescent="0.3">
      <c r="A19" s="5">
        <v>1</v>
      </c>
      <c r="B19" s="57" t="s">
        <v>65</v>
      </c>
      <c r="C19" s="59" t="s">
        <v>11</v>
      </c>
      <c r="D19" s="58"/>
      <c r="E19" s="60" t="s">
        <v>11</v>
      </c>
      <c r="F19" s="101">
        <v>127.4</v>
      </c>
      <c r="G19" s="102"/>
    </row>
    <row r="22" spans="1:8" x14ac:dyDescent="0.25">
      <c r="B22" s="115" t="s">
        <v>56</v>
      </c>
      <c r="C22" s="115"/>
      <c r="D22" s="115"/>
      <c r="E22" s="137">
        <v>0.01</v>
      </c>
      <c r="G22" s="139">
        <f>G19*E22</f>
        <v>0</v>
      </c>
      <c r="H22" s="136"/>
    </row>
    <row r="23" spans="1:8" x14ac:dyDescent="0.25">
      <c r="B23" s="115" t="s">
        <v>57</v>
      </c>
      <c r="C23" s="115"/>
      <c r="D23" s="11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26" sqref="F26"/>
    </sheetView>
  </sheetViews>
  <sheetFormatPr baseColWidth="10" defaultRowHeight="13.2" x14ac:dyDescent="0.25"/>
  <sheetData>
    <row r="1" spans="1:7" ht="17.399999999999999" customHeight="1" x14ac:dyDescent="0.25">
      <c r="A1" s="10" t="s">
        <v>114</v>
      </c>
    </row>
    <row r="2" spans="1:7" s="115" customFormat="1" ht="17.399999999999999" customHeight="1" x14ac:dyDescent="0.25">
      <c r="A2" s="10" t="s">
        <v>113</v>
      </c>
    </row>
    <row r="3" spans="1:7" ht="17.399999999999999" customHeight="1" x14ac:dyDescent="0.25">
      <c r="A3" s="10" t="s">
        <v>116</v>
      </c>
    </row>
    <row r="4" spans="1:7" s="6" customFormat="1" ht="17.399999999999999" customHeight="1" x14ac:dyDescent="0.25">
      <c r="A4" s="10" t="s">
        <v>115</v>
      </c>
    </row>
    <row r="8" spans="1:7" x14ac:dyDescent="0.25">
      <c r="D8" s="109"/>
      <c r="F8" s="134">
        <v>0</v>
      </c>
      <c r="G8" s="124" t="s">
        <v>86</v>
      </c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Deckblatt </vt:lpstr>
      <vt:lpstr>AfA</vt:lpstr>
      <vt:lpstr>FK</vt:lpstr>
      <vt:lpstr>EK</vt:lpstr>
      <vt:lpstr>Instandhaltung Gebäude</vt:lpstr>
      <vt:lpstr>Instandhaltung sonst. AG</vt:lpstr>
      <vt:lpstr>Miete, Pacht</vt:lpstr>
      <vt:lpstr>'Deckblatt '!Druckbereich</vt:lpstr>
      <vt:lpstr>Instandhaltung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leonhard</dc:creator>
  <cp:lastModifiedBy>Gaviria Fiona</cp:lastModifiedBy>
  <cp:lastPrinted>2022-02-04T07:12:33Z</cp:lastPrinted>
  <dcterms:created xsi:type="dcterms:W3CDTF">1999-04-07T07:32:24Z</dcterms:created>
  <dcterms:modified xsi:type="dcterms:W3CDTF">2022-10-19T11:53:21Z</dcterms:modified>
</cp:coreProperties>
</file>